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65"/>
  </bookViews>
  <sheets>
    <sheet name="収支決算書" sheetId="1" r:id="rId1"/>
    <sheet name="収支合計表" sheetId="4" r:id="rId2"/>
    <sheet name="⑥男女春季大会（監査用）" sheetId="2" r:id="rId3"/>
    <sheet name="⑨男女春季大会（監査用）" sheetId="5" r:id="rId4"/>
    <sheet name="⑥男女クラブカップ（監査用）" sheetId="6" r:id="rId5"/>
    <sheet name="⑨男女クラブカップ（監査用）" sheetId="8" r:id="rId6"/>
    <sheet name="⑥男女秋季大会（監査用）" sheetId="9" r:id="rId7"/>
    <sheet name="⑨男女秋季大会（監査用）" sheetId="10" r:id="rId8"/>
    <sheet name="Sheet3" sheetId="3" r:id="rId9"/>
  </sheets>
  <definedNames>
    <definedName name="_xlnm.Print_Area" localSheetId="0">収支決算書!$A$1:$BC$85</definedName>
    <definedName name="_xlnm.Print_Area" localSheetId="1">収支合計表!$A$1:$AQ$68</definedName>
  </definedNames>
  <calcPr calcId="145621"/>
</workbook>
</file>

<file path=xl/calcChain.xml><?xml version="1.0" encoding="utf-8"?>
<calcChain xmlns="http://schemas.openxmlformats.org/spreadsheetml/2006/main">
  <c r="AA55" i="1" l="1"/>
  <c r="AA60" i="1"/>
  <c r="U12" i="1"/>
  <c r="U11" i="1"/>
  <c r="U14" i="1"/>
  <c r="U15" i="1"/>
  <c r="U16" i="1"/>
  <c r="U13" i="1"/>
  <c r="U17" i="1"/>
  <c r="U19" i="1"/>
  <c r="U21" i="1"/>
  <c r="U4" i="1"/>
  <c r="O13" i="4"/>
  <c r="O15" i="4"/>
  <c r="O17" i="4"/>
  <c r="O19" i="4"/>
  <c r="O21" i="4"/>
  <c r="O23" i="4"/>
  <c r="O25" i="4"/>
  <c r="O27" i="4"/>
  <c r="O12" i="4"/>
  <c r="I7" i="10"/>
  <c r="I13" i="10"/>
  <c r="I20" i="10"/>
  <c r="I21" i="10"/>
  <c r="I22" i="10"/>
  <c r="I23" i="10"/>
  <c r="I24" i="10"/>
  <c r="I25" i="10"/>
  <c r="I26" i="10"/>
  <c r="I27" i="10"/>
  <c r="I28" i="10"/>
  <c r="I29" i="10"/>
  <c r="I33" i="10"/>
  <c r="I37" i="10"/>
  <c r="I23" i="9"/>
  <c r="I7" i="9"/>
  <c r="I13" i="9"/>
  <c r="I20" i="9"/>
  <c r="I21" i="9"/>
  <c r="I22" i="9"/>
  <c r="I24" i="9"/>
  <c r="I25" i="9"/>
  <c r="I26" i="9"/>
  <c r="I27" i="9"/>
  <c r="I28" i="9"/>
  <c r="I29" i="9"/>
  <c r="I30" i="9"/>
  <c r="I34" i="9"/>
  <c r="I38" i="9"/>
  <c r="I7" i="8"/>
  <c r="I8" i="8"/>
  <c r="I13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6" i="8"/>
  <c r="I40" i="8"/>
  <c r="I27" i="6"/>
  <c r="I25" i="6"/>
  <c r="I23" i="6"/>
  <c r="I8" i="6"/>
  <c r="I7" i="6"/>
  <c r="I13" i="6"/>
  <c r="I20" i="6"/>
  <c r="I21" i="6"/>
  <c r="I22" i="6"/>
  <c r="I24" i="6"/>
  <c r="I26" i="6"/>
  <c r="I28" i="6"/>
  <c r="I29" i="6"/>
  <c r="I30" i="6"/>
  <c r="I31" i="6"/>
  <c r="I32" i="6"/>
  <c r="I36" i="6"/>
  <c r="I40" i="6"/>
  <c r="I7" i="5"/>
  <c r="I13" i="5"/>
  <c r="I20" i="5"/>
  <c r="I21" i="5"/>
  <c r="I22" i="5"/>
  <c r="I23" i="5"/>
  <c r="I24" i="5"/>
  <c r="I25" i="5"/>
  <c r="I26" i="5"/>
  <c r="I27" i="5"/>
  <c r="I28" i="5"/>
  <c r="I29" i="5"/>
  <c r="I33" i="5"/>
  <c r="I37" i="5"/>
  <c r="I25" i="2"/>
  <c r="I20" i="2"/>
  <c r="I21" i="2"/>
  <c r="I22" i="2"/>
  <c r="I23" i="2"/>
  <c r="I24" i="2"/>
  <c r="I26" i="2"/>
  <c r="I27" i="2"/>
  <c r="I28" i="2"/>
  <c r="I29" i="2"/>
  <c r="I33" i="2"/>
  <c r="I7" i="2"/>
  <c r="I13" i="2"/>
  <c r="I37" i="2"/>
  <c r="O25" i="1"/>
  <c r="O63" i="4"/>
  <c r="O4" i="4"/>
  <c r="O5" i="4"/>
  <c r="O6" i="4"/>
  <c r="O7" i="4"/>
  <c r="O8" i="4"/>
  <c r="O31" i="4"/>
  <c r="O61" i="4"/>
  <c r="O52" i="4"/>
  <c r="O58" i="4"/>
  <c r="O51" i="4"/>
  <c r="O39" i="4"/>
  <c r="O38" i="4"/>
  <c r="O41" i="4"/>
  <c r="O44" i="4"/>
  <c r="O29" i="4"/>
  <c r="O65" i="4"/>
  <c r="O49" i="4"/>
  <c r="O36" i="4"/>
  <c r="O67" i="4"/>
  <c r="U71" i="1"/>
  <c r="U69" i="1"/>
  <c r="U58" i="1"/>
  <c r="U64" i="1"/>
  <c r="U57" i="1"/>
  <c r="U50" i="1"/>
  <c r="U47" i="1"/>
  <c r="U45" i="1"/>
  <c r="U44" i="1"/>
  <c r="U37" i="1"/>
  <c r="U35" i="1"/>
  <c r="U26" i="1"/>
  <c r="U29" i="1"/>
  <c r="U32" i="1"/>
  <c r="U25" i="1"/>
  <c r="U55" i="1"/>
  <c r="U42" i="1"/>
  <c r="U73" i="1"/>
  <c r="U5" i="1"/>
  <c r="U6" i="1"/>
  <c r="O11" i="1"/>
  <c r="O13" i="1"/>
  <c r="O17" i="1"/>
  <c r="O21" i="1"/>
  <c r="AA12" i="1"/>
  <c r="AA28" i="1"/>
  <c r="AA31" i="1"/>
  <c r="AA34" i="1"/>
  <c r="AA45" i="1"/>
  <c r="AA64" i="1"/>
  <c r="AA16" i="1"/>
  <c r="AA19" i="1"/>
  <c r="O47" i="1"/>
  <c r="O50" i="1"/>
  <c r="AA50" i="1"/>
  <c r="AA56" i="1"/>
  <c r="AA47" i="1"/>
  <c r="O35" i="1"/>
  <c r="AA35" i="1"/>
  <c r="AA48" i="1"/>
  <c r="O37" i="1"/>
  <c r="AA37" i="1"/>
  <c r="O69" i="1"/>
  <c r="AA69" i="1"/>
  <c r="O44" i="1"/>
  <c r="AA63" i="1"/>
  <c r="AA66" i="1"/>
  <c r="AA68" i="1"/>
  <c r="O71" i="1"/>
  <c r="AA71" i="1"/>
  <c r="O42" i="1"/>
  <c r="AA42" i="1"/>
  <c r="O55" i="1"/>
  <c r="O57" i="1"/>
  <c r="O73" i="1"/>
  <c r="AA43" i="1"/>
  <c r="AA72" i="1"/>
  <c r="AA70" i="1"/>
  <c r="AA54" i="1"/>
  <c r="AA52" i="1"/>
  <c r="AA49" i="1"/>
  <c r="AA41" i="1"/>
  <c r="AA40" i="1"/>
  <c r="AA39" i="1"/>
  <c r="AA38" i="1"/>
  <c r="AA36" i="1"/>
  <c r="AA20" i="1"/>
  <c r="AA18" i="1"/>
  <c r="AA17" i="1"/>
  <c r="AA15" i="1"/>
  <c r="I76" i="1"/>
  <c r="G78" i="1"/>
  <c r="O8" i="1"/>
  <c r="AA14" i="1"/>
  <c r="AA44" i="1"/>
  <c r="AA73" i="1" s="1"/>
  <c r="AA11" i="1"/>
  <c r="AA57" i="1"/>
  <c r="AA13" i="1"/>
  <c r="AA25" i="1"/>
  <c r="AA21" i="1"/>
</calcChain>
</file>

<file path=xl/sharedStrings.xml><?xml version="1.0" encoding="utf-8"?>
<sst xmlns="http://schemas.openxmlformats.org/spreadsheetml/2006/main" count="496" uniqueCount="164">
  <si>
    <t>繰越金</t>
    <rPh sb="0" eb="3">
      <t>クリコシキン</t>
    </rPh>
    <phoneticPr fontId="1"/>
  </si>
  <si>
    <t>款  項</t>
    <rPh sb="0" eb="1">
      <t>カン</t>
    </rPh>
    <rPh sb="3" eb="4">
      <t>コウ</t>
    </rPh>
    <phoneticPr fontId="1"/>
  </si>
  <si>
    <t>目   節</t>
    <rPh sb="0" eb="1">
      <t>メ</t>
    </rPh>
    <rPh sb="4" eb="5">
      <t>フシ</t>
    </rPh>
    <phoneticPr fontId="1"/>
  </si>
  <si>
    <t>比較 増減</t>
    <rPh sb="0" eb="2">
      <t>ヒカク</t>
    </rPh>
    <rPh sb="3" eb="5">
      <t>ゾウゲン</t>
    </rPh>
    <phoneticPr fontId="1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</si>
  <si>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1"/>
  </si>
  <si>
    <t>円×</t>
    <rPh sb="0" eb="1">
      <t>エン</t>
    </rPh>
    <phoneticPr fontId="1"/>
  </si>
  <si>
    <t>ﾁｰﾑ</t>
    <phoneticPr fontId="1"/>
  </si>
  <si>
    <t>２　　支　出</t>
    <rPh sb="3" eb="4">
      <t>ササ</t>
    </rPh>
    <rPh sb="5" eb="6">
      <t>デ</t>
    </rPh>
    <phoneticPr fontId="1"/>
  </si>
  <si>
    <t>１　　収　入</t>
    <rPh sb="3" eb="4">
      <t>オサム</t>
    </rPh>
    <rPh sb="5" eb="6">
      <t>イリ</t>
    </rPh>
    <phoneticPr fontId="1"/>
  </si>
  <si>
    <t>付       　　　　　  記</t>
    <rPh sb="0" eb="1">
      <t>ツキ</t>
    </rPh>
    <rPh sb="15" eb="16">
      <t>キ</t>
    </rPh>
    <phoneticPr fontId="1"/>
  </si>
  <si>
    <t>登録料</t>
    <rPh sb="0" eb="2">
      <t>トウロク</t>
    </rPh>
    <rPh sb="2" eb="3">
      <t>リョウ</t>
    </rPh>
    <phoneticPr fontId="1"/>
  </si>
  <si>
    <t>参加料</t>
    <rPh sb="0" eb="3">
      <t>サンカリョウ</t>
    </rPh>
    <phoneticPr fontId="1"/>
  </si>
  <si>
    <t>雑収入</t>
    <rPh sb="0" eb="1">
      <t>ザツ</t>
    </rPh>
    <rPh sb="1" eb="3">
      <t>シュウニュウ</t>
    </rPh>
    <phoneticPr fontId="1"/>
  </si>
  <si>
    <t>登録料</t>
    <rPh sb="0" eb="3">
      <t>トウロクリョウ</t>
    </rPh>
    <phoneticPr fontId="1"/>
  </si>
  <si>
    <t>春季大会</t>
  </si>
  <si>
    <t>春季大会</t>
    <rPh sb="0" eb="2">
      <t>シュンキ</t>
    </rPh>
    <rPh sb="2" eb="4">
      <t>タイカイ</t>
    </rPh>
    <phoneticPr fontId="1"/>
  </si>
  <si>
    <t>ｸﾗﾌﾞ県予選</t>
    <rPh sb="4" eb="5">
      <t>ケン</t>
    </rPh>
    <rPh sb="5" eb="7">
      <t>ヨセン</t>
    </rPh>
    <phoneticPr fontId="1"/>
  </si>
  <si>
    <t>秋季大会</t>
    <rPh sb="0" eb="2">
      <t>シュウキ</t>
    </rPh>
    <rPh sb="2" eb="4">
      <t>タイカイ</t>
    </rPh>
    <phoneticPr fontId="1"/>
  </si>
  <si>
    <t>利子</t>
    <rPh sb="0" eb="2">
      <t>リシ</t>
    </rPh>
    <phoneticPr fontId="1"/>
  </si>
  <si>
    <t>運営費</t>
  </si>
  <si>
    <t>部会費</t>
    <rPh sb="0" eb="2">
      <t>ブカイ</t>
    </rPh>
    <rPh sb="2" eb="3">
      <t>ヒ</t>
    </rPh>
    <phoneticPr fontId="1"/>
  </si>
  <si>
    <t>競技部</t>
    <rPh sb="0" eb="2">
      <t>キョウギ</t>
    </rPh>
    <rPh sb="2" eb="3">
      <t>ブ</t>
    </rPh>
    <phoneticPr fontId="1"/>
  </si>
  <si>
    <t>審判部</t>
    <rPh sb="0" eb="2">
      <t>シンパン</t>
    </rPh>
    <rPh sb="2" eb="3">
      <t>ブ</t>
    </rPh>
    <phoneticPr fontId="1"/>
  </si>
  <si>
    <t>指導普及部</t>
    <rPh sb="0" eb="2">
      <t>シドウ</t>
    </rPh>
    <rPh sb="2" eb="4">
      <t>フキュウ</t>
    </rPh>
    <rPh sb="4" eb="5">
      <t>ブ</t>
    </rPh>
    <phoneticPr fontId="1"/>
  </si>
  <si>
    <t>記録部</t>
    <rPh sb="0" eb="2">
      <t>キロク</t>
    </rPh>
    <rPh sb="2" eb="3">
      <t>ブ</t>
    </rPh>
    <phoneticPr fontId="1"/>
  </si>
  <si>
    <t>強化費</t>
    <rPh sb="0" eb="2">
      <t>キョウカ</t>
    </rPh>
    <rPh sb="2" eb="3">
      <t>ヒ</t>
    </rPh>
    <phoneticPr fontId="1"/>
  </si>
  <si>
    <t>全国ｸﾗﾌﾞ</t>
    <rPh sb="0" eb="2">
      <t>ゼンコク</t>
    </rPh>
    <phoneticPr fontId="1"/>
  </si>
  <si>
    <t>関東ｸﾗﾌﾞ</t>
    <rPh sb="0" eb="2">
      <t>カントウ</t>
    </rPh>
    <phoneticPr fontId="1"/>
  </si>
  <si>
    <t>分担金</t>
    <rPh sb="0" eb="3">
      <t>ブンタンキン</t>
    </rPh>
    <phoneticPr fontId="1"/>
  </si>
  <si>
    <t>旅　費</t>
    <rPh sb="0" eb="1">
      <t>タビ</t>
    </rPh>
    <rPh sb="2" eb="3">
      <t>ヒ</t>
    </rPh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</si>
  <si>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</si>
  <si>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</si>
  <si>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積立金</t>
    <rPh sb="0" eb="2">
      <t>ツミタテ</t>
    </rPh>
    <rPh sb="2" eb="3">
      <t>キン</t>
    </rPh>
    <phoneticPr fontId="1"/>
  </si>
  <si>
    <t>予備費</t>
    <rPh sb="0" eb="3">
      <t>ヨビヒ</t>
    </rPh>
    <phoneticPr fontId="1"/>
  </si>
  <si>
    <t>支　出　合　計</t>
    <rPh sb="0" eb="1">
      <t>ササ</t>
    </rPh>
    <rPh sb="2" eb="3">
      <t>デ</t>
    </rPh>
    <rPh sb="4" eb="5">
      <t>ゴウ</t>
    </rPh>
    <rPh sb="6" eb="7">
      <t>ケイ</t>
    </rPh>
    <phoneticPr fontId="1"/>
  </si>
  <si>
    <t>当初予算額</t>
    <rPh sb="0" eb="1">
      <t>トウ</t>
    </rPh>
    <rPh sb="1" eb="2">
      <t>ショ</t>
    </rPh>
    <rPh sb="2" eb="3">
      <t>ヨ</t>
    </rPh>
    <rPh sb="3" eb="4">
      <t>ザン</t>
    </rPh>
    <rPh sb="4" eb="5">
      <t>ガク</t>
    </rPh>
    <phoneticPr fontId="1"/>
  </si>
  <si>
    <t>収入済額</t>
    <rPh sb="0" eb="1">
      <t>オサム</t>
    </rPh>
    <rPh sb="1" eb="2">
      <t>イリ</t>
    </rPh>
    <rPh sb="2" eb="3">
      <t>ス</t>
    </rPh>
    <rPh sb="3" eb="4">
      <t>ガク</t>
    </rPh>
    <phoneticPr fontId="1"/>
  </si>
  <si>
    <t>支　　出</t>
    <rPh sb="0" eb="1">
      <t>ササ</t>
    </rPh>
    <rPh sb="3" eb="4">
      <t>デ</t>
    </rPh>
    <phoneticPr fontId="1"/>
  </si>
  <si>
    <t>収  　入</t>
    <rPh sb="0" eb="1">
      <t>オサム</t>
    </rPh>
    <rPh sb="4" eb="5">
      <t>イリ</t>
    </rPh>
    <phoneticPr fontId="1"/>
  </si>
  <si>
    <t>差引残高</t>
    <rPh sb="0" eb="1">
      <t>サ</t>
    </rPh>
    <rPh sb="1" eb="2">
      <t>ヒ</t>
    </rPh>
    <rPh sb="2" eb="4">
      <t>ザンダカ</t>
    </rPh>
    <phoneticPr fontId="1"/>
  </si>
  <si>
    <t>収入決算高</t>
    <rPh sb="0" eb="2">
      <t>シュウニュウ</t>
    </rPh>
    <rPh sb="2" eb="4">
      <t>ケッサン</t>
    </rPh>
    <rPh sb="4" eb="5">
      <t>タカ</t>
    </rPh>
    <phoneticPr fontId="1"/>
  </si>
  <si>
    <t>支出決算高</t>
    <rPh sb="0" eb="2">
      <t>シシュツ</t>
    </rPh>
    <rPh sb="2" eb="4">
      <t>ケッサン</t>
    </rPh>
    <rPh sb="4" eb="5">
      <t>ダカ</t>
    </rPh>
    <phoneticPr fontId="1"/>
  </si>
  <si>
    <t>翌年度繰越</t>
    <rPh sb="0" eb="3">
      <t>ヨクネンド</t>
    </rPh>
    <rPh sb="3" eb="5">
      <t>クリコシ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</si>
  <si>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</si>
  <si>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会場費</t>
    <rPh sb="0" eb="2">
      <t>カイジョウ</t>
    </rPh>
    <rPh sb="2" eb="3">
      <t>ヒ</t>
    </rPh>
    <phoneticPr fontId="1"/>
  </si>
  <si>
    <t>平成</t>
    <rPh sb="0" eb="2">
      <t>ヘイセイ</t>
    </rPh>
    <phoneticPr fontId="1"/>
  </si>
  <si>
    <t>年度茨城県バレーボール連盟収入支出</t>
    <rPh sb="0" eb="2">
      <t>ネンド</t>
    </rPh>
    <rPh sb="2" eb="5">
      <t>イバラキケン</t>
    </rPh>
    <rPh sb="11" eb="13">
      <t>レンメイ</t>
    </rPh>
    <rPh sb="13" eb="15">
      <t>シュウニュウ</t>
    </rPh>
    <rPh sb="15" eb="17">
      <t>シシュツ</t>
    </rPh>
    <phoneticPr fontId="1"/>
  </si>
  <si>
    <t>号</t>
    <rPh sb="0" eb="1">
      <t>ゴウ</t>
    </rPh>
    <phoneticPr fontId="1"/>
  </si>
  <si>
    <t>年度　茨城県クラブバレーボール連盟　収入支出　決算書</t>
    <rPh sb="0" eb="2">
      <t>ネンド</t>
    </rPh>
    <rPh sb="3" eb="5">
      <t>イバラキ</t>
    </rPh>
    <rPh sb="5" eb="6">
      <t>ケン</t>
    </rPh>
    <rPh sb="15" eb="17">
      <t>レンメイ</t>
    </rPh>
    <rPh sb="18" eb="20">
      <t>シュウニュウ</t>
    </rPh>
    <rPh sb="20" eb="22">
      <t>シシュツ</t>
    </rPh>
    <rPh sb="23" eb="24">
      <t>ケツ</t>
    </rPh>
    <rPh sb="24" eb="25">
      <t>ザン</t>
    </rPh>
    <rPh sb="25" eb="26">
      <t>ショ</t>
    </rPh>
    <phoneticPr fontId="1"/>
  </si>
  <si>
    <t>年度　茨城県クラブバレーボール連盟 収入支出 決算報告</t>
    <rPh sb="0" eb="2">
      <t>ネンド</t>
    </rPh>
    <rPh sb="3" eb="6">
      <t>イバラキケン</t>
    </rPh>
    <rPh sb="15" eb="17">
      <t>レンメイ</t>
    </rPh>
    <rPh sb="18" eb="20">
      <t>シュウニュウ</t>
    </rPh>
    <rPh sb="20" eb="22">
      <t>シシュツ</t>
    </rPh>
    <rPh sb="23" eb="25">
      <t>ケッサン</t>
    </rPh>
    <rPh sb="25" eb="27">
      <t>ホウコク</t>
    </rPh>
    <phoneticPr fontId="1"/>
  </si>
  <si>
    <t>記</t>
    <rPh sb="0" eb="1">
      <t>キ</t>
    </rPh>
    <phoneticPr fontId="1"/>
  </si>
  <si>
    <t>　平成</t>
    <rPh sb="1" eb="3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</si>
  <si>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</si>
  <si>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</si>
  <si>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</si>
  <si>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㊞</t>
    <phoneticPr fontId="1"/>
  </si>
  <si>
    <t>監　　事</t>
    <rPh sb="0" eb="1">
      <t>ラン</t>
    </rPh>
    <rPh sb="3" eb="4">
      <t>コト</t>
    </rPh>
    <phoneticPr fontId="1"/>
  </si>
  <si>
    <t>旅費</t>
    <rPh sb="0" eb="2">
      <t>リョヒ</t>
    </rPh>
    <phoneticPr fontId="1"/>
  </si>
  <si>
    <t>（単位　円）</t>
    <rPh sb="1" eb="3">
      <t>タンイ</t>
    </rPh>
    <rPh sb="4" eb="5">
      <t>エン</t>
    </rPh>
    <phoneticPr fontId="1"/>
  </si>
  <si>
    <t>付    　　     記　（）内　当初予算チーム数</t>
    <rPh sb="0" eb="1">
      <t>ツキ</t>
    </rPh>
    <rPh sb="12" eb="13">
      <t>キ</t>
    </rPh>
    <phoneticPr fontId="1"/>
  </si>
  <si>
    <t>×</t>
    <phoneticPr fontId="1"/>
  </si>
  <si>
    <t>ﾁｰﾑ</t>
    <phoneticPr fontId="1"/>
  </si>
  <si>
    <t>常任・理事会</t>
    <rPh sb="0" eb="2">
      <t>ジョウニン</t>
    </rPh>
    <rPh sb="3" eb="6">
      <t>リジカイ</t>
    </rPh>
    <phoneticPr fontId="1"/>
  </si>
  <si>
    <t>改善検討費</t>
    <rPh sb="0" eb="2">
      <t>カイゼン</t>
    </rPh>
    <rPh sb="2" eb="4">
      <t>ケントウ</t>
    </rPh>
    <rPh sb="4" eb="5">
      <t>ヒ</t>
    </rPh>
    <phoneticPr fontId="1"/>
  </si>
  <si>
    <t>切手・ハガキ・封筒</t>
    <rPh sb="0" eb="2">
      <t>キッテ</t>
    </rPh>
    <rPh sb="7" eb="9">
      <t>フウトウ</t>
    </rPh>
    <phoneticPr fontId="1"/>
  </si>
  <si>
    <t>各会議資料</t>
    <rPh sb="0" eb="1">
      <t>カク</t>
    </rPh>
    <rPh sb="1" eb="3">
      <t>カイギ</t>
    </rPh>
    <rPh sb="3" eb="5">
      <t>シリョウ</t>
    </rPh>
    <phoneticPr fontId="1"/>
  </si>
  <si>
    <t>賞状等</t>
    <rPh sb="0" eb="2">
      <t>ショウジョウ</t>
    </rPh>
    <rPh sb="2" eb="3">
      <t>ナド</t>
    </rPh>
    <phoneticPr fontId="1"/>
  </si>
  <si>
    <t>　関係帳簿、証明書類に基づき監査したところ、いずれも正確に処理されていることを認めました。</t>
    <rPh sb="1" eb="3">
      <t>カンケイ</t>
    </rPh>
    <rPh sb="14" eb="16">
      <t>カンサ</t>
    </rPh>
    <rPh sb="26" eb="28">
      <t>セイカク</t>
    </rPh>
    <rPh sb="29" eb="31">
      <t>ショリ</t>
    </rPh>
    <rPh sb="39" eb="40">
      <t>ミト</t>
    </rPh>
    <phoneticPr fontId="1"/>
  </si>
  <si>
    <t>通信消耗費</t>
    <rPh sb="0" eb="2">
      <t>ツウシン</t>
    </rPh>
    <rPh sb="2" eb="4">
      <t>ショウモウ</t>
    </rPh>
    <rPh sb="4" eb="5">
      <t>ヒ</t>
    </rPh>
    <phoneticPr fontId="1"/>
  </si>
  <si>
    <t>　</t>
    <phoneticPr fontId="1"/>
  </si>
  <si>
    <t>１ﾁｰﾑ</t>
    <phoneticPr fontId="1"/>
  </si>
  <si>
    <t>銀行利子</t>
    <phoneticPr fontId="1"/>
  </si>
  <si>
    <t>審判派遣費（全国研修・関東ｸﾗﾌﾞ）・通信費・他</t>
    <phoneticPr fontId="1"/>
  </si>
  <si>
    <t>選手強化費 1ﾁｰﾑ</t>
    <phoneticPr fontId="1"/>
  </si>
  <si>
    <t>評議員会</t>
    <phoneticPr fontId="1"/>
  </si>
  <si>
    <t>関東・北関東ｸﾗﾌﾞ大会開催準備積立金</t>
    <phoneticPr fontId="1"/>
  </si>
  <si>
    <t>北関東</t>
    <phoneticPr fontId="1"/>
  </si>
  <si>
    <t>大会費</t>
    <phoneticPr fontId="1"/>
  </si>
  <si>
    <t>連盟費</t>
    <phoneticPr fontId="1"/>
  </si>
  <si>
    <t>会議費</t>
    <phoneticPr fontId="1"/>
  </si>
  <si>
    <t>通信費</t>
    <phoneticPr fontId="1"/>
  </si>
  <si>
    <t>年度茨城県クラブバレーボール連盟の収支決算について監査の結果次のとおり報告いたします。</t>
  </si>
  <si>
    <t>年度茨城県クラブバレーボール連盟収支決算監査報告</t>
    <phoneticPr fontId="1"/>
  </si>
  <si>
    <t>優秀選手選考関係通信費</t>
    <rPh sb="4" eb="6">
      <t>センコウ</t>
    </rPh>
    <phoneticPr fontId="1"/>
  </si>
  <si>
    <t>分担金</t>
    <phoneticPr fontId="1"/>
  </si>
  <si>
    <t>改善委</t>
    <rPh sb="0" eb="2">
      <t>カイゼン</t>
    </rPh>
    <rPh sb="2" eb="3">
      <t>イ</t>
    </rPh>
    <phoneticPr fontId="1"/>
  </si>
  <si>
    <t>会計監査</t>
    <rPh sb="0" eb="2">
      <t>カイケイ</t>
    </rPh>
    <rPh sb="2" eb="4">
      <t>カンサ</t>
    </rPh>
    <phoneticPr fontId="1"/>
  </si>
  <si>
    <t>報告第</t>
    <rPh sb="0" eb="2">
      <t>ホウコク</t>
    </rPh>
    <rPh sb="2" eb="3">
      <t>ダイ</t>
    </rPh>
    <phoneticPr fontId="1"/>
  </si>
  <si>
    <t>役員旅費強化費</t>
    <rPh sb="0" eb="2">
      <t>ヤクイン</t>
    </rPh>
    <rPh sb="2" eb="4">
      <t>リョヒ</t>
    </rPh>
    <rPh sb="4" eb="6">
      <t>キョウカ</t>
    </rPh>
    <rPh sb="6" eb="7">
      <t>ヒ</t>
    </rPh>
    <phoneticPr fontId="1"/>
  </si>
  <si>
    <t>昼食費</t>
    <rPh sb="0" eb="2">
      <t>チュウショク</t>
    </rPh>
    <rPh sb="2" eb="3">
      <t>ヒ</t>
    </rPh>
    <phoneticPr fontId="1"/>
  </si>
  <si>
    <t>ＨＰ</t>
    <phoneticPr fontId="1"/>
  </si>
  <si>
    <t>運営費</t>
    <rPh sb="0" eb="3">
      <t>ウンエイヒ</t>
    </rPh>
    <phoneticPr fontId="1"/>
  </si>
  <si>
    <t>ＨＰ運営費</t>
    <rPh sb="2" eb="5">
      <t>ウンエイヒ</t>
    </rPh>
    <phoneticPr fontId="1"/>
  </si>
  <si>
    <t>常任・理事会</t>
    <phoneticPr fontId="1"/>
  </si>
  <si>
    <t>審判</t>
    <rPh sb="0" eb="2">
      <t>シンパン</t>
    </rPh>
    <phoneticPr fontId="1"/>
  </si>
  <si>
    <t>研修会費</t>
    <rPh sb="0" eb="2">
      <t>ケンシュウ</t>
    </rPh>
    <rPh sb="2" eb="4">
      <t>カイヒ</t>
    </rPh>
    <phoneticPr fontId="1"/>
  </si>
  <si>
    <t>１審判研修会費</t>
    <rPh sb="1" eb="3">
      <t>シンパン</t>
    </rPh>
    <rPh sb="3" eb="5">
      <t>ケンシュウ</t>
    </rPh>
    <rPh sb="5" eb="7">
      <t>カイヒ</t>
    </rPh>
    <phoneticPr fontId="1"/>
  </si>
  <si>
    <t>謝礼・体育館使用料</t>
    <rPh sb="0" eb="2">
      <t>シャレイ</t>
    </rPh>
    <rPh sb="3" eb="6">
      <t>タイイクカン</t>
    </rPh>
    <rPh sb="6" eb="9">
      <t>シヨウリョウ</t>
    </rPh>
    <phoneticPr fontId="1"/>
  </si>
  <si>
    <t>増　子　賢　一</t>
    <rPh sb="0" eb="1">
      <t>ゾウ</t>
    </rPh>
    <rPh sb="2" eb="3">
      <t>コ</t>
    </rPh>
    <rPh sb="4" eb="5">
      <t>ケン</t>
    </rPh>
    <rPh sb="6" eb="7">
      <t>イチ</t>
    </rPh>
    <phoneticPr fontId="1"/>
  </si>
  <si>
    <t>連盟費</t>
    <phoneticPr fontId="1"/>
  </si>
  <si>
    <t>　　　事務用品　他</t>
    <rPh sb="8" eb="9">
      <t>ホカ</t>
    </rPh>
    <phoneticPr fontId="1"/>
  </si>
  <si>
    <t>前年度繰越金</t>
    <rPh sb="0" eb="3">
      <t>ゼンネンド</t>
    </rPh>
    <rPh sb="3" eb="6">
      <t>クリコシキン</t>
    </rPh>
    <phoneticPr fontId="1"/>
  </si>
  <si>
    <t>競技設営費</t>
    <rPh sb="0" eb="2">
      <t>キョウギ</t>
    </rPh>
    <rPh sb="2" eb="5">
      <t>セツエイヒ</t>
    </rPh>
    <phoneticPr fontId="1"/>
  </si>
  <si>
    <t>役員派遣旅費</t>
    <rPh sb="0" eb="2">
      <t>ヤクイン</t>
    </rPh>
    <rPh sb="2" eb="4">
      <t>ハケン</t>
    </rPh>
    <rPh sb="4" eb="6">
      <t>リョヒ</t>
    </rPh>
    <phoneticPr fontId="1"/>
  </si>
  <si>
    <t>平成28年度　収支合計表</t>
    <rPh sb="0" eb="2">
      <t>ヘイセイ</t>
    </rPh>
    <rPh sb="4" eb="6">
      <t>ネンド</t>
    </rPh>
    <rPh sb="7" eb="9">
      <t>シュウシ</t>
    </rPh>
    <rPh sb="9" eb="11">
      <t>ゴウケイ</t>
    </rPh>
    <rPh sb="11" eb="12">
      <t>ヒョウ</t>
    </rPh>
    <phoneticPr fontId="1"/>
  </si>
  <si>
    <t>(6人男女）</t>
    <rPh sb="2" eb="3">
      <t>ニン</t>
    </rPh>
    <rPh sb="3" eb="5">
      <t>ダンジョ</t>
    </rPh>
    <phoneticPr fontId="1"/>
  </si>
  <si>
    <t>（9人男女）</t>
    <rPh sb="2" eb="3">
      <t>ニン</t>
    </rPh>
    <rPh sb="3" eb="5">
      <t>ダンジョ</t>
    </rPh>
    <phoneticPr fontId="1"/>
  </si>
  <si>
    <t>(9人男）</t>
    <rPh sb="2" eb="3">
      <t>ニン</t>
    </rPh>
    <rPh sb="3" eb="4">
      <t>オトコ</t>
    </rPh>
    <phoneticPr fontId="1"/>
  </si>
  <si>
    <t>(9人女）</t>
    <rPh sb="2" eb="3">
      <t>ニン</t>
    </rPh>
    <rPh sb="3" eb="4">
      <t>オンナ</t>
    </rPh>
    <phoneticPr fontId="1"/>
  </si>
  <si>
    <t>(6人男）</t>
    <rPh sb="2" eb="3">
      <t>ニン</t>
    </rPh>
    <rPh sb="3" eb="4">
      <t>オトコ</t>
    </rPh>
    <phoneticPr fontId="1"/>
  </si>
  <si>
    <t>(6人女）</t>
    <rPh sb="2" eb="3">
      <t>ニン</t>
    </rPh>
    <rPh sb="3" eb="4">
      <t>オンナ</t>
    </rPh>
    <phoneticPr fontId="1"/>
  </si>
  <si>
    <t>(9人男女）</t>
    <rPh sb="2" eb="3">
      <t>ニン</t>
    </rPh>
    <rPh sb="3" eb="5">
      <t>ダンジョ</t>
    </rPh>
    <phoneticPr fontId="1"/>
  </si>
  <si>
    <t>役員派遣旅費（千葉 1名、茨城　1名）</t>
    <rPh sb="7" eb="9">
      <t>チバ</t>
    </rPh>
    <rPh sb="11" eb="12">
      <t>メイ</t>
    </rPh>
    <rPh sb="13" eb="15">
      <t>イバラキ</t>
    </rPh>
    <rPh sb="17" eb="18">
      <t>メイ</t>
    </rPh>
    <phoneticPr fontId="1"/>
  </si>
  <si>
    <t>29</t>
    <phoneticPr fontId="1"/>
  </si>
  <si>
    <t>29</t>
    <phoneticPr fontId="1"/>
  </si>
  <si>
    <t>大会</t>
    <rPh sb="0" eb="2">
      <t>タイカイ</t>
    </rPh>
    <phoneticPr fontId="1"/>
  </si>
  <si>
    <t>平成29年</t>
    <rPh sb="0" eb="2">
      <t>ヘイセイ</t>
    </rPh>
    <rPh sb="4" eb="5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</si>
  <si>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</si>
  <si>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</si>
  <si>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協和の杜</t>
    <rPh sb="0" eb="2">
      <t>キョウワ</t>
    </rPh>
    <rPh sb="3" eb="4">
      <t>モリ</t>
    </rPh>
    <phoneticPr fontId="1"/>
  </si>
  <si>
    <t>体育館</t>
    <rPh sb="0" eb="2">
      <t>タイイク</t>
    </rPh>
    <rPh sb="2" eb="3">
      <t>カン</t>
    </rPh>
    <phoneticPr fontId="1"/>
  </si>
  <si>
    <t>6人制男女春季</t>
    <rPh sb="1" eb="3">
      <t>ニンセイ</t>
    </rPh>
    <rPh sb="3" eb="5">
      <t>ダンジョ</t>
    </rPh>
    <rPh sb="5" eb="7">
      <t>シュンキ</t>
    </rPh>
    <phoneticPr fontId="1"/>
  </si>
  <si>
    <t>〔収入〕</t>
    <rPh sb="1" eb="3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</si>
  <si>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</si>
  <si>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</si>
  <si>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×</t>
    <phoneticPr fontId="1"/>
  </si>
  <si>
    <t>チーム数</t>
    <rPh sb="3" eb="4">
      <t>カズ</t>
    </rPh>
    <phoneticPr fontId="1"/>
  </si>
  <si>
    <t>参加料</t>
    <rPh sb="0" eb="3">
      <t>サンカリョウ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</si>
  <si>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</si>
  <si>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</si>
  <si>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〔男子10ﾁｰﾑ/女子5ﾁｰﾑ〕</t>
    <rPh sb="1" eb="3">
      <t>ダンシ</t>
    </rPh>
    <rPh sb="9" eb="11">
      <t>ジョシ</t>
    </rPh>
    <phoneticPr fontId="1"/>
  </si>
  <si>
    <t>〔支出〕</t>
    <rPh sb="1" eb="3">
      <t>シシュツ</t>
    </rPh>
    <phoneticPr fontId="1"/>
  </si>
  <si>
    <t>組合わせわせ抽選会食事代</t>
    <rPh sb="0" eb="1">
      <t>クミ</t>
    </rPh>
    <rPh sb="1" eb="2">
      <t>ア</t>
    </rPh>
    <rPh sb="6" eb="9">
      <t>チュウセンカイ</t>
    </rPh>
    <rPh sb="9" eb="12">
      <t>ショクジダイ</t>
    </rPh>
    <phoneticPr fontId="1"/>
  </si>
  <si>
    <t>組合わせわせ抽選会旅費</t>
    <rPh sb="0" eb="1">
      <t>クミ</t>
    </rPh>
    <rPh sb="1" eb="2">
      <t>ア</t>
    </rPh>
    <rPh sb="6" eb="9">
      <t>チュウセンカイ</t>
    </rPh>
    <rPh sb="9" eb="11">
      <t>リョヒ</t>
    </rPh>
    <phoneticPr fontId="1"/>
  </si>
  <si>
    <t>旅費</t>
    <rPh sb="0" eb="2">
      <t>リョヒ</t>
    </rPh>
    <phoneticPr fontId="1"/>
  </si>
  <si>
    <t>体育館使用料</t>
    <rPh sb="0" eb="3">
      <t>タイイクカン</t>
    </rPh>
    <rPh sb="3" eb="6">
      <t>シヨウリョウ</t>
    </rPh>
    <phoneticPr fontId="1"/>
  </si>
  <si>
    <t>弁当代</t>
    <rPh sb="0" eb="2">
      <t>ベントウ</t>
    </rPh>
    <rPh sb="2" eb="3">
      <t>ダイ</t>
    </rPh>
    <phoneticPr fontId="1"/>
  </si>
  <si>
    <t>茶菓子代</t>
    <rPh sb="0" eb="3">
      <t>チャガシ</t>
    </rPh>
    <rPh sb="3" eb="4">
      <t>ダイ</t>
    </rPh>
    <phoneticPr fontId="1"/>
  </si>
  <si>
    <t>合計</t>
    <rPh sb="0" eb="2">
      <t>ゴウケイ</t>
    </rPh>
    <phoneticPr fontId="1"/>
  </si>
  <si>
    <t>9人制男女春季</t>
    <rPh sb="1" eb="3">
      <t>ニンセイ</t>
    </rPh>
    <rPh sb="3" eb="5">
      <t>ダンジョ</t>
    </rPh>
    <rPh sb="5" eb="7">
      <t>シュンキ</t>
    </rPh>
    <phoneticPr fontId="1"/>
  </si>
  <si>
    <t>霞ヶ浦総合公園体育館</t>
    <rPh sb="0" eb="3">
      <t>カスミガウラ</t>
    </rPh>
    <rPh sb="3" eb="5">
      <t>ソウゴウ</t>
    </rPh>
    <rPh sb="5" eb="7">
      <t>コウエン</t>
    </rPh>
    <rPh sb="7" eb="10">
      <t>タイイクカン</t>
    </rPh>
    <phoneticPr fontId="1"/>
  </si>
  <si>
    <t>〔男子8ﾁｰﾑ/女子7ﾁｰﾑ〕</t>
    <rPh sb="1" eb="3">
      <t>ダンシ</t>
    </rPh>
    <rPh sb="8" eb="10">
      <t>ジョシ</t>
    </rPh>
    <phoneticPr fontId="1"/>
  </si>
  <si>
    <t>6人制男子クラブカップ</t>
    <rPh sb="1" eb="3">
      <t>ニンセイ</t>
    </rPh>
    <rPh sb="3" eb="5">
      <t>ダンシ</t>
    </rPh>
    <phoneticPr fontId="1"/>
  </si>
  <si>
    <t>6制制女子クラブカップ</t>
    <rPh sb="2" eb="3">
      <t>セイ</t>
    </rPh>
    <rPh sb="3" eb="4">
      <t>オンナ</t>
    </rPh>
    <phoneticPr fontId="1"/>
  </si>
  <si>
    <t>茨城高専</t>
    <rPh sb="0" eb="2">
      <t>イバラキ</t>
    </rPh>
    <rPh sb="2" eb="4">
      <t>コウセン</t>
    </rPh>
    <phoneticPr fontId="1"/>
  </si>
  <si>
    <t>9人制男子クラブカップ</t>
    <rPh sb="1" eb="3">
      <t>ニンセイ</t>
    </rPh>
    <rPh sb="3" eb="5">
      <t>ダンシ</t>
    </rPh>
    <phoneticPr fontId="1"/>
  </si>
  <si>
    <t>9人制女子クラブカップ</t>
    <rPh sb="1" eb="2">
      <t>ニン</t>
    </rPh>
    <rPh sb="2" eb="3">
      <t>セイ</t>
    </rPh>
    <rPh sb="3" eb="4">
      <t>オンナ</t>
    </rPh>
    <phoneticPr fontId="1"/>
  </si>
  <si>
    <t>4日・18日</t>
    <rPh sb="1" eb="2">
      <t>ヒ</t>
    </rPh>
    <rPh sb="5" eb="6">
      <t>ヒ</t>
    </rPh>
    <phoneticPr fontId="1"/>
  </si>
  <si>
    <t>〔男子10ﾁｰﾑ/女子3ﾁｰﾑ〕</t>
    <rPh sb="1" eb="3">
      <t>ダンシ</t>
    </rPh>
    <rPh sb="9" eb="11">
      <t>ジョシ</t>
    </rPh>
    <phoneticPr fontId="1"/>
  </si>
  <si>
    <t>日</t>
    <rPh sb="0" eb="1">
      <t>ヒ</t>
    </rPh>
    <phoneticPr fontId="1"/>
  </si>
  <si>
    <t>〔男子7ﾁｰﾑ/女子7ﾁｰﾑ〕</t>
    <rPh sb="1" eb="3">
      <t>ダンシ</t>
    </rPh>
    <rPh sb="8" eb="10">
      <t>ジョシ</t>
    </rPh>
    <phoneticPr fontId="1"/>
  </si>
  <si>
    <t>6人制男女秋季</t>
    <rPh sb="1" eb="3">
      <t>ニンセイ</t>
    </rPh>
    <rPh sb="3" eb="5">
      <t>ダンジョ</t>
    </rPh>
    <rPh sb="5" eb="7">
      <t>シュウキ</t>
    </rPh>
    <phoneticPr fontId="1"/>
  </si>
  <si>
    <t>関城/関城中学校</t>
    <rPh sb="0" eb="2">
      <t>セキジョウ</t>
    </rPh>
    <rPh sb="3" eb="5">
      <t>セキジョウ</t>
    </rPh>
    <rPh sb="5" eb="8">
      <t>チュウガッコウ</t>
    </rPh>
    <phoneticPr fontId="1"/>
  </si>
  <si>
    <t>〔男子13ﾁｰﾑ/女子3ﾁｰﾑ〕</t>
    <rPh sb="1" eb="3">
      <t>ダンシ</t>
    </rPh>
    <rPh sb="9" eb="11">
      <t>ジョシ</t>
    </rPh>
    <phoneticPr fontId="1"/>
  </si>
  <si>
    <t>9人制男女秋季</t>
    <rPh sb="1" eb="3">
      <t>ニンセイ</t>
    </rPh>
    <rPh sb="3" eb="5">
      <t>ダンジョ</t>
    </rPh>
    <rPh sb="5" eb="7">
      <t>シュウキ</t>
    </rPh>
    <phoneticPr fontId="1"/>
  </si>
  <si>
    <t>カシマスポーツセンタ</t>
    <phoneticPr fontId="1"/>
  </si>
  <si>
    <t>〔男子6ﾁｰﾑ/女子9ﾁｰﾑ〕</t>
    <rPh sb="1" eb="3">
      <t>ダンシ</t>
    </rPh>
    <rPh sb="8" eb="10">
      <t>ジョシ</t>
    </rPh>
    <phoneticPr fontId="1"/>
  </si>
  <si>
    <t>　　</t>
    <phoneticPr fontId="1"/>
  </si>
  <si>
    <t>9人制選手権強化費 1ﾁｰﾑ 5,000円×　4ﾁｰﾑ</t>
    <phoneticPr fontId="1"/>
  </si>
  <si>
    <t>強化費 1ﾁｰﾑ 5,000円×　4ﾁｰﾑ</t>
    <phoneticPr fontId="1"/>
  </si>
  <si>
    <t>役員派遣費（６人制：0名、９人制:3名）　　</t>
    <rPh sb="0" eb="2">
      <t>ヤクイン</t>
    </rPh>
    <rPh sb="2" eb="5">
      <t>ハケンヒ</t>
    </rPh>
    <rPh sb="7" eb="9">
      <t>ニンセイ</t>
    </rPh>
    <rPh sb="11" eb="12">
      <t>メイ</t>
    </rPh>
    <rPh sb="14" eb="16">
      <t>ニンセイ</t>
    </rPh>
    <rPh sb="18" eb="19">
      <t>メイ</t>
    </rPh>
    <phoneticPr fontId="1"/>
  </si>
  <si>
    <t>役員派遣費（6人制：　名、9人制:3名）　　</t>
    <rPh sb="0" eb="2">
      <t>ヤクイン</t>
    </rPh>
    <rPh sb="2" eb="5">
      <t>ハケンヒ</t>
    </rPh>
    <rPh sb="7" eb="9">
      <t>ニンセイ</t>
    </rPh>
    <rPh sb="11" eb="12">
      <t>メイ</t>
    </rPh>
    <rPh sb="14" eb="16">
      <t>ニンセイ</t>
    </rPh>
    <rPh sb="18" eb="19">
      <t>メイ</t>
    </rPh>
    <phoneticPr fontId="1"/>
  </si>
  <si>
    <t>役員派遣旅費・宿泊費（東京２名、千葉２名）</t>
    <rPh sb="7" eb="10">
      <t>シュクハクヒ</t>
    </rPh>
    <rPh sb="11" eb="13">
      <t>トウキョウ</t>
    </rPh>
    <rPh sb="14" eb="15">
      <t>メイ</t>
    </rPh>
    <rPh sb="16" eb="18">
      <t>チバ</t>
    </rPh>
    <rPh sb="19" eb="20">
      <t>メイ</t>
    </rPh>
    <phoneticPr fontId="1"/>
  </si>
  <si>
    <t>平　山　義　明</t>
    <rPh sb="0" eb="1">
      <t>ヘイ</t>
    </rPh>
    <rPh sb="2" eb="3">
      <t>ヤマ</t>
    </rPh>
    <rPh sb="4" eb="5">
      <t>ヨシ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</si>
</sst>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\(0\ﾁ\ｰ\ﾑ\)"/>
    <numFmt numFmtId="177" formatCode="#,##0;&quot;△ &quot;#,##0"/>
    <numFmt numFmtId="178" formatCode="#,###;&quot;△ &quot;#,###"/>
    <numFmt numFmtId="179" formatCode="#,##0&quot;円&quot;;&quot;△ &quot;#,##0&quot;円&quot;"/>
    <numFmt numFmtId="180" formatCode="0_ "/>
    <numFmt numFmtId="181" formatCode="#,###&quot;円 &quot;;&quot;△ &quot;#,###&quot;円 &quot;"/>
    <numFmt numFmtId="182" formatCode="#,##0&quot;円 &quot;;&quot;△ &quot;#,###&quot;円 &quot;"/>
    <numFmt numFmtId="183" formatCode="#,##0&quot;円 &quot;;&quot;△ &quot;#,##0&quot;円 &quot;"/>
    <numFmt numFmtId="184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0" fontId="6" fillId="2" borderId="0" xfId="0" applyFont="1" applyFill="1" applyProtection="1">
      <alignment vertical="center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181" fontId="5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right" vertical="center" shrinkToFit="1"/>
    </xf>
    <xf numFmtId="0" fontId="2" fillId="2" borderId="4" xfId="0" applyFont="1" applyFill="1" applyBorder="1" applyAlignment="1" applyProtection="1">
      <alignment horizontal="distributed" vertical="center" shrinkToFit="1"/>
    </xf>
    <xf numFmtId="0" fontId="2" fillId="2" borderId="1" xfId="0" applyFont="1" applyFill="1" applyBorder="1" applyAlignment="1" applyProtection="1">
      <alignment horizontal="distributed" vertical="center" shrinkToFit="1"/>
    </xf>
    <xf numFmtId="0" fontId="2" fillId="2" borderId="5" xfId="0" applyFont="1" applyFill="1" applyBorder="1" applyAlignment="1" applyProtection="1">
      <alignment vertical="center" shrinkToFit="1"/>
    </xf>
    <xf numFmtId="0" fontId="2" fillId="2" borderId="3" xfId="0" applyFont="1" applyFill="1" applyBorder="1" applyAlignment="1" applyProtection="1">
      <alignment horizontal="left" vertical="center" shrinkToFit="1"/>
    </xf>
    <xf numFmtId="0" fontId="2" fillId="2" borderId="3" xfId="0" applyFont="1" applyFill="1" applyBorder="1" applyAlignment="1" applyProtection="1">
      <alignment vertical="center" shrinkToFit="1"/>
    </xf>
    <xf numFmtId="0" fontId="2" fillId="2" borderId="4" xfId="0" applyFont="1" applyFill="1" applyBorder="1" applyAlignment="1" applyProtection="1">
      <alignment vertical="center" shrinkToFit="1"/>
    </xf>
    <xf numFmtId="0" fontId="2" fillId="2" borderId="1" xfId="0" applyFont="1" applyFill="1" applyBorder="1" applyAlignment="1" applyProtection="1">
      <alignment vertical="center" shrinkToFit="1"/>
    </xf>
    <xf numFmtId="0" fontId="4" fillId="3" borderId="6" xfId="0" applyFont="1" applyFill="1" applyBorder="1" applyAlignment="1" applyProtection="1">
      <alignment vertical="center" shrinkToFit="1"/>
    </xf>
    <xf numFmtId="0" fontId="4" fillId="3" borderId="7" xfId="0" applyFont="1" applyFill="1" applyBorder="1" applyAlignment="1" applyProtection="1">
      <alignment vertical="center" shrinkToFit="1"/>
    </xf>
    <xf numFmtId="0" fontId="4" fillId="4" borderId="4" xfId="0" applyFont="1" applyFill="1" applyBorder="1" applyAlignment="1" applyProtection="1">
      <alignment vertical="center" shrinkToFit="1"/>
    </xf>
    <xf numFmtId="0" fontId="4" fillId="3" borderId="3" xfId="0" applyFont="1" applyFill="1" applyBorder="1" applyAlignment="1" applyProtection="1">
      <alignment vertical="center" shrinkToFit="1"/>
    </xf>
    <xf numFmtId="0" fontId="4" fillId="4" borderId="5" xfId="0" applyFont="1" applyFill="1" applyBorder="1" applyAlignment="1" applyProtection="1">
      <alignment vertical="center" shrinkToFit="1"/>
    </xf>
    <xf numFmtId="0" fontId="4" fillId="4" borderId="1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vertical="center" shrinkToFit="1"/>
    </xf>
    <xf numFmtId="0" fontId="4" fillId="4" borderId="8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vertical="top" shrinkToFit="1"/>
    </xf>
    <xf numFmtId="0" fontId="4" fillId="4" borderId="8" xfId="0" applyFont="1" applyFill="1" applyBorder="1" applyAlignment="1" applyProtection="1">
      <alignment vertical="top" shrinkToFit="1"/>
    </xf>
    <xf numFmtId="0" fontId="4" fillId="3" borderId="9" xfId="0" applyFont="1" applyFill="1" applyBorder="1" applyAlignment="1" applyProtection="1">
      <alignment vertical="center" shrinkToFit="1"/>
    </xf>
    <xf numFmtId="0" fontId="4" fillId="3" borderId="10" xfId="0" applyFont="1" applyFill="1" applyBorder="1" applyAlignment="1" applyProtection="1">
      <alignment vertical="center" shrinkToFit="1"/>
    </xf>
    <xf numFmtId="0" fontId="4" fillId="3" borderId="0" xfId="0" applyFont="1" applyFill="1" applyBorder="1" applyAlignment="1" applyProtection="1">
      <alignment vertical="center" shrinkToFit="1"/>
    </xf>
    <xf numFmtId="0" fontId="4" fillId="3" borderId="8" xfId="0" applyFont="1" applyFill="1" applyBorder="1" applyAlignment="1" applyProtection="1">
      <alignment vertical="center" shrinkToFit="1"/>
    </xf>
    <xf numFmtId="0" fontId="4" fillId="3" borderId="4" xfId="0" applyFont="1" applyFill="1" applyBorder="1" applyAlignment="1" applyProtection="1">
      <alignment vertical="center" shrinkToFit="1"/>
    </xf>
    <xf numFmtId="0" fontId="4" fillId="3" borderId="1" xfId="0" applyFont="1" applyFill="1" applyBorder="1" applyAlignment="1" applyProtection="1">
      <alignment vertical="center" shrinkToFit="1"/>
    </xf>
    <xf numFmtId="0" fontId="4" fillId="3" borderId="5" xfId="0" applyFont="1" applyFill="1" applyBorder="1" applyAlignment="1" applyProtection="1">
      <alignment vertical="center" shrinkToFit="1"/>
    </xf>
    <xf numFmtId="0" fontId="4" fillId="4" borderId="4" xfId="0" applyFont="1" applyFill="1" applyBorder="1" applyAlignment="1" applyProtection="1">
      <alignment shrinkToFit="1"/>
    </xf>
    <xf numFmtId="179" fontId="3" fillId="2" borderId="0" xfId="0" applyNumberFormat="1" applyFont="1" applyFill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4" fillId="4" borderId="1" xfId="0" applyFont="1" applyFill="1" applyBorder="1" applyAlignment="1" applyProtection="1">
      <alignment shrinkToFit="1"/>
    </xf>
    <xf numFmtId="0" fontId="2" fillId="2" borderId="9" xfId="0" applyFont="1" applyFill="1" applyBorder="1" applyAlignment="1" applyProtection="1">
      <alignment horizontal="center" vertical="center" shrinkToFit="1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distributed" vertical="center" shrinkToFit="1"/>
    </xf>
    <xf numFmtId="182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3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</xf>
    <xf numFmtId="183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180" fontId="4" fillId="2" borderId="0" xfId="0" applyNumberFormat="1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right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182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183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182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</xf>
    <xf numFmtId="0" fontId="4" fillId="3" borderId="9" xfId="0" applyFont="1" applyFill="1" applyBorder="1" applyAlignment="1" applyProtection="1">
      <alignment vertical="center" shrinkToFit="1"/>
    </xf>
    <xf numFmtId="0" fontId="4" fillId="3" borderId="10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vertical="center" shrinkToFit="1"/>
    </xf>
    <xf numFmtId="0" fontId="4" fillId="4" borderId="8" xfId="0" applyFont="1" applyFill="1" applyBorder="1" applyAlignment="1" applyProtection="1">
      <alignment vertical="center" shrinkToFit="1"/>
    </xf>
    <xf numFmtId="0" fontId="4" fillId="3" borderId="4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vertical="top" shrinkToFit="1"/>
    </xf>
    <xf numFmtId="0" fontId="4" fillId="4" borderId="8" xfId="0" applyFont="1" applyFill="1" applyBorder="1" applyAlignment="1" applyProtection="1">
      <alignment vertical="top" shrinkToFit="1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9" xfId="0" applyFont="1" applyFill="1" applyBorder="1" applyAlignment="1" applyProtection="1">
      <alignment horizontal="distributed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177" fontId="2" fillId="2" borderId="1" xfId="0" applyNumberFormat="1" applyFont="1" applyFill="1" applyBorder="1" applyAlignment="1" applyProtection="1">
      <alignment shrinkToFit="1"/>
    </xf>
    <xf numFmtId="177" fontId="2" fillId="2" borderId="0" xfId="0" applyNumberFormat="1" applyFont="1" applyFill="1" applyBorder="1" applyAlignment="1" applyProtection="1">
      <alignment shrinkToFit="1"/>
    </xf>
    <xf numFmtId="177" fontId="2" fillId="2" borderId="8" xfId="0" applyNumberFormat="1" applyFont="1" applyFill="1" applyBorder="1" applyAlignment="1" applyProtection="1">
      <alignment shrinkToFit="1"/>
    </xf>
    <xf numFmtId="177" fontId="2" fillId="2" borderId="5" xfId="0" applyNumberFormat="1" applyFont="1" applyFill="1" applyBorder="1" applyAlignment="1" applyProtection="1">
      <alignment shrinkToFit="1"/>
    </xf>
    <xf numFmtId="177" fontId="2" fillId="2" borderId="2" xfId="0" applyNumberFormat="1" applyFont="1" applyFill="1" applyBorder="1" applyAlignment="1" applyProtection="1">
      <alignment shrinkToFit="1"/>
    </xf>
    <xf numFmtId="177" fontId="2" fillId="2" borderId="11" xfId="0" applyNumberFormat="1" applyFont="1" applyFill="1" applyBorder="1" applyAlignment="1" applyProtection="1">
      <alignment shrinkToFit="1"/>
    </xf>
    <xf numFmtId="0" fontId="4" fillId="4" borderId="0" xfId="0" applyFont="1" applyFill="1" applyBorder="1" applyAlignment="1" applyProtection="1">
      <alignment vertical="top" shrinkToFit="1"/>
    </xf>
    <xf numFmtId="0" fontId="4" fillId="4" borderId="8" xfId="0" applyFont="1" applyFill="1" applyBorder="1" applyAlignment="1" applyProtection="1">
      <alignment vertical="top" shrinkToFit="1"/>
    </xf>
    <xf numFmtId="0" fontId="4" fillId="3" borderId="4" xfId="0" applyFont="1" applyFill="1" applyBorder="1" applyAlignment="1" applyProtection="1">
      <alignment vertical="center" shrinkToFit="1"/>
    </xf>
    <xf numFmtId="0" fontId="4" fillId="3" borderId="13" xfId="0" applyFont="1" applyFill="1" applyBorder="1" applyAlignment="1" applyProtection="1">
      <alignment vertical="center" shrinkToFit="1"/>
    </xf>
    <xf numFmtId="0" fontId="2" fillId="2" borderId="13" xfId="0" applyFont="1" applyFill="1" applyBorder="1" applyAlignment="1" applyProtection="1">
      <alignment horizontal="distributed" vertical="center" shrinkToFit="1"/>
    </xf>
    <xf numFmtId="183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5" xfId="0" applyFont="1" applyFill="1" applyBorder="1" applyAlignment="1" applyProtection="1">
      <alignment horizontal="distributed" vertical="center" shrinkToFit="1"/>
    </xf>
    <xf numFmtId="18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2" fillId="2" borderId="16" xfId="0" applyNumberFormat="1" applyFont="1" applyFill="1" applyBorder="1" applyAlignment="1" applyProtection="1">
      <alignment shrinkToFit="1"/>
    </xf>
    <xf numFmtId="177" fontId="2" fillId="2" borderId="17" xfId="0" applyNumberFormat="1" applyFont="1" applyFill="1" applyBorder="1" applyAlignment="1" applyProtection="1">
      <alignment shrinkToFit="1"/>
    </xf>
    <xf numFmtId="177" fontId="2" fillId="2" borderId="18" xfId="0" applyNumberFormat="1" applyFont="1" applyFill="1" applyBorder="1" applyAlignment="1" applyProtection="1">
      <alignment shrinkToFit="1"/>
    </xf>
    <xf numFmtId="0" fontId="2" fillId="2" borderId="16" xfId="0" applyFont="1" applyFill="1" applyBorder="1" applyAlignment="1" applyProtection="1">
      <alignment horizontal="distributed" vertical="center" shrinkToFit="1"/>
    </xf>
    <xf numFmtId="182" fontId="5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0" fillId="11" borderId="0" xfId="0" applyFill="1">
      <alignment vertical="center"/>
    </xf>
    <xf numFmtId="184" fontId="0" fillId="0" borderId="0" xfId="0" applyNumberFormat="1">
      <alignment vertical="center"/>
    </xf>
    <xf numFmtId="38" fontId="0" fillId="0" borderId="0" xfId="1" applyFont="1">
      <alignment vertical="center"/>
    </xf>
    <xf numFmtId="184" fontId="0" fillId="11" borderId="0" xfId="0" applyNumberFormat="1" applyFill="1">
      <alignment vertical="center"/>
    </xf>
    <xf numFmtId="38" fontId="0" fillId="11" borderId="0" xfId="1" applyFont="1" applyFill="1">
      <alignment vertical="center"/>
    </xf>
    <xf numFmtId="0" fontId="8" fillId="0" borderId="0" xfId="0" applyFont="1">
      <alignment vertical="center"/>
    </xf>
    <xf numFmtId="18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0" xfId="1" applyFont="1">
      <alignment vertical="center"/>
    </xf>
    <xf numFmtId="184" fontId="8" fillId="0" borderId="0" xfId="0" applyNumberFormat="1" applyFont="1">
      <alignment vertical="center"/>
    </xf>
    <xf numFmtId="0" fontId="8" fillId="12" borderId="0" xfId="0" applyFont="1" applyFill="1">
      <alignment vertical="center"/>
    </xf>
    <xf numFmtId="38" fontId="8" fillId="12" borderId="0" xfId="0" applyNumberFormat="1" applyFont="1" applyFill="1">
      <alignment vertical="center"/>
    </xf>
    <xf numFmtId="0" fontId="0" fillId="10" borderId="0" xfId="0" applyFill="1">
      <alignment vertical="center"/>
    </xf>
    <xf numFmtId="184" fontId="0" fillId="10" borderId="0" xfId="0" applyNumberFormat="1" applyFill="1">
      <alignment vertical="center"/>
    </xf>
    <xf numFmtId="38" fontId="0" fillId="10" borderId="0" xfId="1" applyFont="1" applyFill="1">
      <alignment vertical="center"/>
    </xf>
    <xf numFmtId="49" fontId="0" fillId="11" borderId="0" xfId="0" applyNumberFormat="1" applyFill="1">
      <alignment vertical="center"/>
    </xf>
    <xf numFmtId="0" fontId="2" fillId="0" borderId="8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/>
    <xf numFmtId="0" fontId="4" fillId="2" borderId="0" xfId="0" applyFont="1" applyFill="1" applyAlignment="1" applyProtection="1"/>
    <xf numFmtId="0" fontId="4" fillId="0" borderId="0" xfId="0" applyFont="1" applyFill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182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182" fontId="9" fillId="13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</xf>
    <xf numFmtId="182" fontId="9" fillId="0" borderId="2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9" xfId="0" applyNumberFormat="1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horizontal="distributed" vertical="center" shrinkToFit="1"/>
    </xf>
    <xf numFmtId="183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2" fillId="2" borderId="1" xfId="0" applyNumberFormat="1" applyFont="1" applyFill="1" applyBorder="1" applyAlignment="1" applyProtection="1">
      <alignment vertical="center" shrinkToFit="1"/>
    </xf>
    <xf numFmtId="177" fontId="2" fillId="2" borderId="0" xfId="0" applyNumberFormat="1" applyFont="1" applyFill="1" applyBorder="1" applyAlignment="1" applyProtection="1">
      <alignment vertical="center" shrinkToFit="1"/>
    </xf>
    <xf numFmtId="177" fontId="2" fillId="2" borderId="8" xfId="0" applyNumberFormat="1" applyFont="1" applyFill="1" applyBorder="1" applyAlignment="1" applyProtection="1">
      <alignment vertical="center" shrinkToFit="1"/>
    </xf>
    <xf numFmtId="183" fontId="5" fillId="0" borderId="10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4" fillId="7" borderId="3" xfId="0" applyFont="1" applyFill="1" applyBorder="1" applyAlignment="1" applyProtection="1">
      <alignment horizontal="center" vertical="center" shrinkToFit="1"/>
    </xf>
    <xf numFmtId="0" fontId="4" fillId="7" borderId="7" xfId="0" applyFont="1" applyFill="1" applyBorder="1" applyAlignment="1" applyProtection="1">
      <alignment horizontal="center" vertical="center" shrinkToFit="1"/>
    </xf>
    <xf numFmtId="0" fontId="4" fillId="7" borderId="6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178" fontId="2" fillId="0" borderId="3" xfId="0" applyNumberFormat="1" applyFont="1" applyFill="1" applyBorder="1" applyAlignment="1" applyProtection="1">
      <alignment vertical="center" shrinkToFit="1"/>
      <protection locked="0"/>
    </xf>
    <xf numFmtId="178" fontId="2" fillId="0" borderId="7" xfId="0" applyNumberFormat="1" applyFont="1" applyFill="1" applyBorder="1" applyAlignment="1" applyProtection="1">
      <alignment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right" vertical="center" shrinkToFit="1"/>
    </xf>
    <xf numFmtId="0" fontId="4" fillId="3" borderId="7" xfId="0" applyFont="1" applyFill="1" applyBorder="1" applyAlignment="1" applyProtection="1">
      <alignment vertical="center" shrinkToFit="1"/>
    </xf>
    <xf numFmtId="0" fontId="4" fillId="3" borderId="6" xfId="0" applyFont="1" applyFill="1" applyBorder="1" applyAlignment="1" applyProtection="1">
      <alignment vertical="center" shrinkToFit="1"/>
    </xf>
    <xf numFmtId="178" fontId="2" fillId="2" borderId="3" xfId="0" applyNumberFormat="1" applyFont="1" applyFill="1" applyBorder="1" applyAlignment="1" applyProtection="1">
      <alignment vertical="center" shrinkToFit="1"/>
    </xf>
    <xf numFmtId="178" fontId="2" fillId="2" borderId="7" xfId="0" applyNumberFormat="1" applyFont="1" applyFill="1" applyBorder="1" applyAlignment="1" applyProtection="1">
      <alignment vertical="center" shrinkToFit="1"/>
    </xf>
    <xf numFmtId="178" fontId="2" fillId="2" borderId="6" xfId="0" applyNumberFormat="1" applyFont="1" applyFill="1" applyBorder="1" applyAlignment="1" applyProtection="1">
      <alignment vertical="center" shrinkToFit="1"/>
    </xf>
    <xf numFmtId="177" fontId="2" fillId="2" borderId="3" xfId="0" applyNumberFormat="1" applyFont="1" applyFill="1" applyBorder="1" applyAlignment="1" applyProtection="1">
      <alignment vertical="center" shrinkToFit="1"/>
    </xf>
    <xf numFmtId="177" fontId="2" fillId="2" borderId="7" xfId="0" applyNumberFormat="1" applyFont="1" applyFill="1" applyBorder="1" applyAlignment="1" applyProtection="1">
      <alignment vertical="center" shrinkToFit="1"/>
    </xf>
    <xf numFmtId="177" fontId="2" fillId="2" borderId="6" xfId="0" applyNumberFormat="1" applyFont="1" applyFill="1" applyBorder="1" applyAlignment="1" applyProtection="1">
      <alignment vertical="center" shrinkToFit="1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Border="1" applyAlignment="1" applyProtection="1">
      <alignment vertical="center" shrinkToFit="1"/>
    </xf>
    <xf numFmtId="0" fontId="4" fillId="4" borderId="8" xfId="0" applyFont="1" applyFill="1" applyBorder="1" applyAlignment="1" applyProtection="1">
      <alignment vertical="center" shrinkToFit="1"/>
    </xf>
    <xf numFmtId="0" fontId="4" fillId="4" borderId="9" xfId="0" applyFont="1" applyFill="1" applyBorder="1" applyAlignment="1" applyProtection="1">
      <alignment vertical="center" shrinkToFit="1"/>
    </xf>
    <xf numFmtId="0" fontId="4" fillId="4" borderId="10" xfId="0" applyFont="1" applyFill="1" applyBorder="1" applyAlignment="1" applyProtection="1">
      <alignment vertical="center" shrinkToFit="1"/>
    </xf>
    <xf numFmtId="0" fontId="4" fillId="4" borderId="2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9" xfId="0" applyFont="1" applyFill="1" applyBorder="1" applyAlignment="1" applyProtection="1">
      <alignment shrinkToFit="1"/>
    </xf>
    <xf numFmtId="0" fontId="4" fillId="4" borderId="10" xfId="0" applyFont="1" applyFill="1" applyBorder="1" applyAlignment="1" applyProtection="1">
      <alignment shrinkToFit="1"/>
    </xf>
    <xf numFmtId="0" fontId="4" fillId="4" borderId="2" xfId="0" applyFont="1" applyFill="1" applyBorder="1" applyAlignment="1" applyProtection="1">
      <alignment vertical="top" shrinkToFit="1"/>
    </xf>
    <xf numFmtId="0" fontId="4" fillId="4" borderId="11" xfId="0" applyFont="1" applyFill="1" applyBorder="1" applyAlignment="1" applyProtection="1">
      <alignment vertical="top" shrinkToFit="1"/>
    </xf>
    <xf numFmtId="0" fontId="4" fillId="6" borderId="12" xfId="0" applyFont="1" applyFill="1" applyBorder="1" applyAlignment="1" applyProtection="1">
      <alignment horizontal="center" vertical="center" shrinkToFit="1"/>
    </xf>
    <xf numFmtId="0" fontId="4" fillId="4" borderId="0" xfId="0" applyFont="1" applyFill="1" applyBorder="1" applyAlignment="1" applyProtection="1">
      <alignment vertical="top" shrinkToFit="1"/>
    </xf>
    <xf numFmtId="0" fontId="4" fillId="4" borderId="8" xfId="0" applyFont="1" applyFill="1" applyBorder="1" applyAlignment="1" applyProtection="1">
      <alignment vertical="top" shrinkToFit="1"/>
    </xf>
    <xf numFmtId="177" fontId="2" fillId="2" borderId="4" xfId="0" applyNumberFormat="1" applyFont="1" applyFill="1" applyBorder="1" applyAlignment="1" applyProtection="1">
      <alignment shrinkToFit="1"/>
    </xf>
    <xf numFmtId="177" fontId="2" fillId="2" borderId="9" xfId="0" applyNumberFormat="1" applyFont="1" applyFill="1" applyBorder="1" applyAlignment="1" applyProtection="1">
      <alignment shrinkToFit="1"/>
    </xf>
    <xf numFmtId="177" fontId="2" fillId="2" borderId="10" xfId="0" applyNumberFormat="1" applyFont="1" applyFill="1" applyBorder="1" applyAlignment="1" applyProtection="1">
      <alignment shrinkToFit="1"/>
    </xf>
    <xf numFmtId="177" fontId="2" fillId="2" borderId="1" xfId="0" applyNumberFormat="1" applyFont="1" applyFill="1" applyBorder="1" applyAlignment="1" applyProtection="1">
      <alignment shrinkToFit="1"/>
    </xf>
    <xf numFmtId="177" fontId="2" fillId="2" borderId="0" xfId="0" applyNumberFormat="1" applyFont="1" applyFill="1" applyBorder="1" applyAlignment="1" applyProtection="1">
      <alignment shrinkToFit="1"/>
    </xf>
    <xf numFmtId="177" fontId="2" fillId="2" borderId="8" xfId="0" applyNumberFormat="1" applyFont="1" applyFill="1" applyBorder="1" applyAlignment="1" applyProtection="1">
      <alignment shrinkToFit="1"/>
    </xf>
    <xf numFmtId="177" fontId="2" fillId="2" borderId="5" xfId="0" applyNumberFormat="1" applyFont="1" applyFill="1" applyBorder="1" applyAlignment="1" applyProtection="1">
      <alignment shrinkToFit="1"/>
    </xf>
    <xf numFmtId="177" fontId="2" fillId="2" borderId="2" xfId="0" applyNumberFormat="1" applyFont="1" applyFill="1" applyBorder="1" applyAlignment="1" applyProtection="1">
      <alignment shrinkToFit="1"/>
    </xf>
    <xf numFmtId="177" fontId="2" fillId="2" borderId="11" xfId="0" applyNumberFormat="1" applyFont="1" applyFill="1" applyBorder="1" applyAlignment="1" applyProtection="1">
      <alignment shrinkToFit="1"/>
    </xf>
    <xf numFmtId="0" fontId="0" fillId="0" borderId="7" xfId="0" applyFill="1" applyBorder="1" applyAlignment="1" applyProtection="1">
      <alignment vertical="center" shrinkToFit="1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0" fontId="4" fillId="3" borderId="4" xfId="0" applyFont="1" applyFill="1" applyBorder="1" applyAlignment="1" applyProtection="1">
      <alignment vertical="center" shrinkToFit="1"/>
    </xf>
    <xf numFmtId="0" fontId="4" fillId="3" borderId="9" xfId="0" applyFont="1" applyFill="1" applyBorder="1" applyAlignment="1" applyProtection="1">
      <alignment vertical="center" shrinkToFit="1"/>
    </xf>
    <xf numFmtId="0" fontId="4" fillId="3" borderId="10" xfId="0" applyFont="1" applyFill="1" applyBorder="1" applyAlignment="1" applyProtection="1">
      <alignment vertical="center" shrinkToFit="1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177" fontId="2" fillId="0" borderId="3" xfId="0" applyNumberFormat="1" applyFont="1" applyFill="1" applyBorder="1" applyAlignment="1" applyProtection="1">
      <alignment vertical="center" shrinkToFit="1"/>
      <protection locked="0"/>
    </xf>
    <xf numFmtId="177" fontId="2" fillId="0" borderId="7" xfId="0" applyNumberFormat="1" applyFont="1" applyFill="1" applyBorder="1" applyAlignment="1" applyProtection="1">
      <alignment vertical="center" shrinkToFit="1"/>
      <protection locked="0"/>
    </xf>
    <xf numFmtId="177" fontId="2" fillId="0" borderId="6" xfId="0" applyNumberFormat="1" applyFont="1" applyFill="1" applyBorder="1" applyAlignment="1" applyProtection="1">
      <alignment vertical="center" shrinkToFit="1"/>
      <protection locked="0"/>
    </xf>
    <xf numFmtId="178" fontId="2" fillId="0" borderId="4" xfId="0" applyNumberFormat="1" applyFont="1" applyFill="1" applyBorder="1" applyAlignment="1" applyProtection="1">
      <alignment shrinkToFit="1"/>
      <protection locked="0"/>
    </xf>
    <xf numFmtId="178" fontId="2" fillId="0" borderId="9" xfId="0" applyNumberFormat="1" applyFont="1" applyFill="1" applyBorder="1" applyAlignment="1" applyProtection="1">
      <alignment shrinkToFit="1"/>
      <protection locked="0"/>
    </xf>
    <xf numFmtId="178" fontId="2" fillId="0" borderId="10" xfId="0" applyNumberFormat="1" applyFont="1" applyFill="1" applyBorder="1" applyAlignment="1" applyProtection="1">
      <alignment shrinkToFit="1"/>
      <protection locked="0"/>
    </xf>
    <xf numFmtId="178" fontId="2" fillId="0" borderId="1" xfId="0" applyNumberFormat="1" applyFont="1" applyFill="1" applyBorder="1" applyAlignment="1" applyProtection="1">
      <alignment shrinkToFit="1"/>
      <protection locked="0"/>
    </xf>
    <xf numFmtId="178" fontId="2" fillId="0" borderId="0" xfId="0" applyNumberFormat="1" applyFont="1" applyFill="1" applyBorder="1" applyAlignment="1" applyProtection="1">
      <alignment shrinkToFit="1"/>
      <protection locked="0"/>
    </xf>
    <xf numFmtId="178" fontId="2" fillId="0" borderId="8" xfId="0" applyNumberFormat="1" applyFont="1" applyFill="1" applyBorder="1" applyAlignment="1" applyProtection="1">
      <alignment shrinkToFit="1"/>
      <protection locked="0"/>
    </xf>
    <xf numFmtId="178" fontId="2" fillId="0" borderId="5" xfId="0" applyNumberFormat="1" applyFont="1" applyFill="1" applyBorder="1" applyAlignment="1" applyProtection="1">
      <alignment shrinkToFit="1"/>
      <protection locked="0"/>
    </xf>
    <xf numFmtId="178" fontId="2" fillId="0" borderId="2" xfId="0" applyNumberFormat="1" applyFont="1" applyFill="1" applyBorder="1" applyAlignment="1" applyProtection="1">
      <alignment shrinkToFit="1"/>
      <protection locked="0"/>
    </xf>
    <xf numFmtId="178" fontId="2" fillId="0" borderId="11" xfId="0" applyNumberFormat="1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/>
    <xf numFmtId="0" fontId="3" fillId="0" borderId="0" xfId="0" applyFont="1" applyFill="1" applyAlignment="1" applyProtection="1">
      <alignment vertical="center" shrinkToFit="1"/>
      <protection locked="0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180" fontId="4" fillId="2" borderId="0" xfId="0" applyNumberFormat="1" applyFont="1" applyFill="1" applyAlignment="1" applyProtection="1">
      <alignment horizontal="left" vertical="center" shrinkToFit="1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180" fontId="4" fillId="2" borderId="0" xfId="0" applyNumberFormat="1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right" vertical="center"/>
    </xf>
    <xf numFmtId="49" fontId="3" fillId="2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/>
    </xf>
    <xf numFmtId="179" fontId="3" fillId="2" borderId="0" xfId="0" applyNumberFormat="1" applyFont="1" applyFill="1" applyAlignment="1" applyProtection="1">
      <alignment vertical="center" shrinkToFit="1"/>
    </xf>
    <xf numFmtId="0" fontId="5" fillId="2" borderId="0" xfId="0" applyFont="1" applyFill="1" applyAlignment="1" applyProtection="1"/>
    <xf numFmtId="0" fontId="4" fillId="2" borderId="0" xfId="0" applyFont="1" applyFill="1" applyAlignment="1" applyProtection="1">
      <alignment horizontal="right" vertical="center"/>
    </xf>
    <xf numFmtId="177" fontId="2" fillId="2" borderId="5" xfId="0" applyNumberFormat="1" applyFont="1" applyFill="1" applyBorder="1" applyAlignment="1" applyProtection="1">
      <alignment vertical="center" shrinkToFit="1"/>
    </xf>
    <xf numFmtId="177" fontId="2" fillId="2" borderId="2" xfId="0" applyNumberFormat="1" applyFont="1" applyFill="1" applyBorder="1" applyAlignment="1" applyProtection="1">
      <alignment vertical="center" shrinkToFit="1"/>
    </xf>
    <xf numFmtId="177" fontId="2" fillId="2" borderId="11" xfId="0" applyNumberFormat="1" applyFont="1" applyFill="1" applyBorder="1" applyAlignment="1" applyProtection="1">
      <alignment vertical="center" shrinkToFit="1"/>
    </xf>
    <xf numFmtId="177" fontId="2" fillId="2" borderId="4" xfId="0" applyNumberFormat="1" applyFont="1" applyFill="1" applyBorder="1" applyAlignment="1" applyProtection="1">
      <alignment vertical="center" shrinkToFit="1"/>
    </xf>
    <xf numFmtId="177" fontId="2" fillId="2" borderId="9" xfId="0" applyNumberFormat="1" applyFont="1" applyFill="1" applyBorder="1" applyAlignment="1" applyProtection="1">
      <alignment vertical="center" shrinkToFit="1"/>
    </xf>
    <xf numFmtId="177" fontId="2" fillId="2" borderId="10" xfId="0" applyNumberFormat="1" applyFont="1" applyFill="1" applyBorder="1" applyAlignment="1" applyProtection="1">
      <alignment vertical="center" shrinkToFit="1"/>
    </xf>
    <xf numFmtId="0" fontId="4" fillId="2" borderId="0" xfId="0" applyFont="1" applyFill="1" applyAlignment="1" applyProtection="1"/>
    <xf numFmtId="0" fontId="6" fillId="2" borderId="0" xfId="0" applyFont="1" applyFill="1" applyAlignment="1" applyProtection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177" fontId="2" fillId="0" borderId="4" xfId="0" applyNumberFormat="1" applyFont="1" applyFill="1" applyBorder="1" applyAlignment="1" applyProtection="1">
      <alignment shrinkToFit="1"/>
      <protection locked="0"/>
    </xf>
    <xf numFmtId="177" fontId="2" fillId="0" borderId="9" xfId="0" applyNumberFormat="1" applyFont="1" applyFill="1" applyBorder="1" applyAlignment="1" applyProtection="1">
      <alignment shrinkToFit="1"/>
      <protection locked="0"/>
    </xf>
    <xf numFmtId="177" fontId="2" fillId="0" borderId="10" xfId="0" applyNumberFormat="1" applyFont="1" applyFill="1" applyBorder="1" applyAlignment="1" applyProtection="1">
      <alignment shrinkToFit="1"/>
      <protection locked="0"/>
    </xf>
    <xf numFmtId="177" fontId="2" fillId="0" borderId="5" xfId="0" applyNumberFormat="1" applyFont="1" applyFill="1" applyBorder="1" applyAlignment="1" applyProtection="1">
      <alignment shrinkToFit="1"/>
      <protection locked="0"/>
    </xf>
    <xf numFmtId="177" fontId="2" fillId="0" borderId="2" xfId="0" applyNumberFormat="1" applyFont="1" applyFill="1" applyBorder="1" applyAlignment="1" applyProtection="1">
      <alignment shrinkToFit="1"/>
      <protection locked="0"/>
    </xf>
    <xf numFmtId="177" fontId="2" fillId="0" borderId="11" xfId="0" applyNumberFormat="1" applyFont="1" applyFill="1" applyBorder="1" applyAlignment="1" applyProtection="1">
      <alignment shrinkToFit="1"/>
      <protection locked="0"/>
    </xf>
    <xf numFmtId="0" fontId="6" fillId="2" borderId="0" xfId="0" applyFont="1" applyFill="1" applyProtection="1">
      <alignment vertical="center"/>
    </xf>
    <xf numFmtId="176" fontId="2" fillId="0" borderId="7" xfId="0" applyNumberFormat="1" applyFont="1" applyFill="1" applyBorder="1" applyAlignment="1" applyProtection="1">
      <alignment horizontal="left" vertical="center" shrinkToFit="1"/>
      <protection locked="0"/>
    </xf>
    <xf numFmtId="177" fontId="2" fillId="8" borderId="3" xfId="0" applyNumberFormat="1" applyFont="1" applyFill="1" applyBorder="1" applyAlignment="1" applyProtection="1">
      <alignment vertical="center" shrinkToFit="1"/>
    </xf>
    <xf numFmtId="177" fontId="2" fillId="8" borderId="7" xfId="0" applyNumberFormat="1" applyFont="1" applyFill="1" applyBorder="1" applyAlignment="1" applyProtection="1">
      <alignment vertical="center" shrinkToFit="1"/>
    </xf>
    <xf numFmtId="177" fontId="2" fillId="8" borderId="6" xfId="0" applyNumberFormat="1" applyFont="1" applyFill="1" applyBorder="1" applyAlignment="1" applyProtection="1">
      <alignment vertic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11" xfId="0" applyBorder="1" applyAlignment="1">
      <alignment shrinkToFit="1"/>
    </xf>
    <xf numFmtId="0" fontId="4" fillId="3" borderId="4" xfId="0" applyFont="1" applyFill="1" applyBorder="1" applyAlignment="1" applyProtection="1">
      <alignment shrinkToFit="1"/>
    </xf>
    <xf numFmtId="0" fontId="4" fillId="3" borderId="5" xfId="0" applyFont="1" applyFill="1" applyBorder="1" applyAlignment="1" applyProtection="1">
      <alignment shrinkToFit="1"/>
    </xf>
    <xf numFmtId="0" fontId="4" fillId="0" borderId="9" xfId="0" applyFont="1" applyFill="1" applyBorder="1" applyAlignment="1" applyProtection="1">
      <alignment shrinkToFit="1"/>
      <protection locked="0"/>
    </xf>
    <xf numFmtId="0" fontId="4" fillId="0" borderId="10" xfId="0" applyFont="1" applyFill="1" applyBorder="1" applyAlignment="1" applyProtection="1">
      <alignment shrinkToFit="1"/>
      <protection locked="0"/>
    </xf>
    <xf numFmtId="0" fontId="0" fillId="0" borderId="2" xfId="0" applyFill="1" applyBorder="1" applyAlignment="1" applyProtection="1">
      <alignment shrinkToFit="1"/>
      <protection locked="0"/>
    </xf>
    <xf numFmtId="0" fontId="0" fillId="0" borderId="11" xfId="0" applyFill="1" applyBorder="1" applyAlignment="1" applyProtection="1">
      <alignment shrinkToFit="1"/>
      <protection locked="0"/>
    </xf>
    <xf numFmtId="177" fontId="2" fillId="0" borderId="1" xfId="0" applyNumberFormat="1" applyFont="1" applyFill="1" applyBorder="1" applyAlignment="1" applyProtection="1">
      <alignment shrinkToFit="1"/>
      <protection locked="0"/>
    </xf>
    <xf numFmtId="177" fontId="2" fillId="0" borderId="0" xfId="0" applyNumberFormat="1" applyFont="1" applyFill="1" applyBorder="1" applyAlignment="1" applyProtection="1">
      <alignment shrinkToFit="1"/>
      <protection locked="0"/>
    </xf>
    <xf numFmtId="177" fontId="2" fillId="0" borderId="8" xfId="0" applyNumberFormat="1" applyFont="1" applyFill="1" applyBorder="1" applyAlignment="1" applyProtection="1">
      <alignment shrinkToFit="1"/>
      <protection locked="0"/>
    </xf>
    <xf numFmtId="0" fontId="0" fillId="2" borderId="5" xfId="0" applyFill="1" applyBorder="1" applyAlignment="1" applyProtection="1">
      <alignment shrinkToFit="1"/>
    </xf>
    <xf numFmtId="0" fontId="0" fillId="2" borderId="2" xfId="0" applyFill="1" applyBorder="1" applyAlignment="1" applyProtection="1">
      <alignment shrinkToFit="1"/>
    </xf>
    <xf numFmtId="0" fontId="0" fillId="2" borderId="11" xfId="0" applyFill="1" applyBorder="1" applyAlignment="1" applyProtection="1">
      <alignment shrinkToFit="1"/>
    </xf>
    <xf numFmtId="177" fontId="2" fillId="0" borderId="4" xfId="0" applyNumberFormat="1" applyFont="1" applyFill="1" applyBorder="1" applyAlignment="1" applyProtection="1">
      <alignment shrinkToFit="1"/>
    </xf>
    <xf numFmtId="177" fontId="2" fillId="0" borderId="9" xfId="0" applyNumberFormat="1" applyFont="1" applyFill="1" applyBorder="1" applyAlignment="1" applyProtection="1">
      <alignment shrinkToFit="1"/>
    </xf>
    <xf numFmtId="177" fontId="2" fillId="0" borderId="10" xfId="0" applyNumberFormat="1" applyFont="1" applyFill="1" applyBorder="1" applyAlignment="1" applyProtection="1">
      <alignment shrinkToFit="1"/>
    </xf>
    <xf numFmtId="177" fontId="2" fillId="0" borderId="5" xfId="0" applyNumberFormat="1" applyFont="1" applyFill="1" applyBorder="1" applyAlignment="1" applyProtection="1">
      <alignment shrinkToFit="1"/>
    </xf>
    <xf numFmtId="177" fontId="2" fillId="0" borderId="2" xfId="0" applyNumberFormat="1" applyFont="1" applyFill="1" applyBorder="1" applyAlignment="1" applyProtection="1">
      <alignment shrinkToFit="1"/>
    </xf>
    <xf numFmtId="177" fontId="2" fillId="0" borderId="11" xfId="0" applyNumberFormat="1" applyFont="1" applyFill="1" applyBorder="1" applyAlignment="1" applyProtection="1">
      <alignment shrinkToFit="1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8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horizontal="distributed" vertical="center" shrinkToFit="1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177" fontId="2" fillId="6" borderId="3" xfId="0" applyNumberFormat="1" applyFont="1" applyFill="1" applyBorder="1" applyAlignment="1" applyProtection="1">
      <alignment vertical="center" shrinkToFit="1"/>
    </xf>
    <xf numFmtId="177" fontId="2" fillId="6" borderId="7" xfId="0" applyNumberFormat="1" applyFont="1" applyFill="1" applyBorder="1" applyAlignment="1" applyProtection="1">
      <alignment vertical="center" shrinkToFit="1"/>
    </xf>
    <xf numFmtId="177" fontId="2" fillId="6" borderId="6" xfId="0" applyNumberFormat="1" applyFont="1" applyFill="1" applyBorder="1" applyAlignment="1" applyProtection="1">
      <alignment vertical="center" shrinkToFit="1"/>
    </xf>
    <xf numFmtId="0" fontId="4" fillId="6" borderId="3" xfId="0" applyFont="1" applyFill="1" applyBorder="1" applyAlignment="1" applyProtection="1">
      <alignment horizontal="center" vertical="center" shrinkToFit="1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6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shrinkToFit="1"/>
    </xf>
    <xf numFmtId="182" fontId="5" fillId="0" borderId="0" xfId="0" applyNumberFormat="1" applyFont="1" applyFill="1" applyBorder="1" applyAlignment="1" applyProtection="1">
      <alignment vertical="center" shrinkToFit="1"/>
      <protection locked="0"/>
    </xf>
    <xf numFmtId="3" fontId="2" fillId="0" borderId="0" xfId="0" applyNumberFormat="1" applyFont="1" applyFill="1" applyBorder="1" applyAlignment="1" applyProtection="1">
      <alignment vertical="center" shrinkToFit="1"/>
      <protection locked="0"/>
    </xf>
    <xf numFmtId="182" fontId="5" fillId="2" borderId="0" xfId="0" applyNumberFormat="1" applyFont="1" applyFill="1" applyBorder="1" applyAlignment="1" applyProtection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4" fillId="4" borderId="0" xfId="0" applyFont="1" applyFill="1" applyBorder="1" applyAlignment="1" applyProtection="1">
      <alignment shrinkToFit="1"/>
    </xf>
    <xf numFmtId="0" fontId="4" fillId="4" borderId="8" xfId="0" applyFont="1" applyFill="1" applyBorder="1" applyAlignment="1" applyProtection="1">
      <alignment shrinkToFit="1"/>
    </xf>
    <xf numFmtId="0" fontId="0" fillId="0" borderId="0" xfId="0" applyAlignment="1">
      <alignment shrinkToFit="1"/>
    </xf>
    <xf numFmtId="0" fontId="0" fillId="0" borderId="8" xfId="0" applyBorder="1" applyAlignment="1">
      <alignment shrinkToFit="1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distributed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178" fontId="2" fillId="8" borderId="3" xfId="0" applyNumberFormat="1" applyFont="1" applyFill="1" applyBorder="1" applyAlignment="1" applyProtection="1">
      <alignment vertical="center" shrinkToFit="1"/>
    </xf>
    <xf numFmtId="178" fontId="2" fillId="8" borderId="7" xfId="0" applyNumberFormat="1" applyFont="1" applyFill="1" applyBorder="1" applyAlignment="1" applyProtection="1">
      <alignment vertical="center" shrinkToFit="1"/>
    </xf>
    <xf numFmtId="178" fontId="2" fillId="8" borderId="6" xfId="0" applyNumberFormat="1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vertical="center" shrinkToFit="1"/>
    </xf>
    <xf numFmtId="183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177" fontId="2" fillId="0" borderId="7" xfId="0" applyNumberFormat="1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176" fontId="2" fillId="0" borderId="7" xfId="0" applyNumberFormat="1" applyFont="1" applyFill="1" applyBorder="1" applyAlignment="1" applyProtection="1">
      <alignment horizontal="left" vertical="center"/>
      <protection locked="0"/>
    </xf>
    <xf numFmtId="176" fontId="2" fillId="0" borderId="6" xfId="0" applyNumberFormat="1" applyFont="1" applyFill="1" applyBorder="1" applyAlignment="1" applyProtection="1">
      <alignment horizontal="left" vertical="center"/>
      <protection locked="0"/>
    </xf>
    <xf numFmtId="176" fontId="2" fillId="0" borderId="6" xfId="0" applyNumberFormat="1" applyFont="1" applyFill="1" applyBorder="1" applyAlignment="1" applyProtection="1">
      <alignment horizontal="left" vertical="center" shrinkToFit="1"/>
      <protection locked="0"/>
    </xf>
    <xf numFmtId="177" fontId="2" fillId="5" borderId="7" xfId="0" applyNumberFormat="1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</xf>
    <xf numFmtId="182" fontId="5" fillId="2" borderId="2" xfId="0" applyNumberFormat="1" applyFont="1" applyFill="1" applyBorder="1" applyAlignment="1" applyProtection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178" fontId="2" fillId="2" borderId="3" xfId="0" applyNumberFormat="1" applyFont="1" applyFill="1" applyBorder="1" applyAlignment="1" applyProtection="1">
      <alignment shrinkToFit="1"/>
      <protection locked="0"/>
    </xf>
    <xf numFmtId="178" fontId="2" fillId="2" borderId="7" xfId="0" applyNumberFormat="1" applyFont="1" applyFill="1" applyBorder="1" applyAlignment="1" applyProtection="1">
      <alignment shrinkToFit="1"/>
      <protection locked="0"/>
    </xf>
    <xf numFmtId="178" fontId="2" fillId="2" borderId="6" xfId="0" applyNumberFormat="1" applyFont="1" applyFill="1" applyBorder="1" applyAlignment="1" applyProtection="1">
      <alignment shrinkToFit="1"/>
      <protection locked="0"/>
    </xf>
    <xf numFmtId="0" fontId="2" fillId="2" borderId="17" xfId="0" applyFont="1" applyFill="1" applyBorder="1" applyAlignment="1" applyProtection="1">
      <alignment horizontal="distributed" vertical="center" shrinkToFit="1"/>
    </xf>
    <xf numFmtId="182" fontId="5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</xf>
    <xf numFmtId="182" fontId="5" fillId="0" borderId="18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6" xfId="0" applyFont="1" applyFill="1" applyBorder="1" applyAlignment="1" applyProtection="1">
      <alignment horizontal="center" vertical="center" shrinkToFit="1"/>
    </xf>
    <xf numFmtId="0" fontId="4" fillId="3" borderId="17" xfId="0" applyFont="1" applyFill="1" applyBorder="1" applyAlignment="1" applyProtection="1">
      <alignment horizontal="center" vertical="center" shrinkToFit="1"/>
    </xf>
    <xf numFmtId="0" fontId="4" fillId="3" borderId="18" xfId="0" applyFont="1" applyFill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177" fontId="2" fillId="2" borderId="13" xfId="0" applyNumberFormat="1" applyFont="1" applyFill="1" applyBorder="1" applyAlignment="1" applyProtection="1">
      <alignment shrinkToFit="1"/>
    </xf>
    <xf numFmtId="177" fontId="2" fillId="2" borderId="14" xfId="0" applyNumberFormat="1" applyFont="1" applyFill="1" applyBorder="1" applyAlignment="1" applyProtection="1">
      <alignment shrinkToFit="1"/>
    </xf>
    <xf numFmtId="177" fontId="2" fillId="2" borderId="15" xfId="0" applyNumberFormat="1" applyFont="1" applyFill="1" applyBorder="1" applyAlignment="1" applyProtection="1">
      <alignment shrinkToFit="1"/>
    </xf>
    <xf numFmtId="0" fontId="2" fillId="2" borderId="14" xfId="0" applyFont="1" applyFill="1" applyBorder="1" applyAlignment="1" applyProtection="1">
      <alignment horizontal="distributed" vertical="center" shrinkToFit="1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distributed" vertical="center" shrinkToFit="1"/>
    </xf>
    <xf numFmtId="182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</xf>
    <xf numFmtId="182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2" fillId="9" borderId="3" xfId="0" applyNumberFormat="1" applyFont="1" applyFill="1" applyBorder="1" applyAlignment="1" applyProtection="1">
      <alignment vertical="center" shrinkToFit="1"/>
    </xf>
    <xf numFmtId="177" fontId="2" fillId="9" borderId="7" xfId="0" applyNumberFormat="1" applyFont="1" applyFill="1" applyBorder="1" applyAlignment="1" applyProtection="1">
      <alignment vertical="center" shrinkToFit="1"/>
    </xf>
    <xf numFmtId="177" fontId="2" fillId="9" borderId="6" xfId="0" applyNumberFormat="1" applyFont="1" applyFill="1" applyBorder="1" applyAlignment="1" applyProtection="1">
      <alignment vertical="center" shrinkToFit="1"/>
    </xf>
    <xf numFmtId="178" fontId="2" fillId="9" borderId="3" xfId="0" applyNumberFormat="1" applyFont="1" applyFill="1" applyBorder="1" applyAlignment="1" applyProtection="1">
      <alignment shrinkToFit="1"/>
      <protection locked="0"/>
    </xf>
    <xf numFmtId="178" fontId="2" fillId="9" borderId="7" xfId="0" applyNumberFormat="1" applyFont="1" applyFill="1" applyBorder="1" applyAlignment="1" applyProtection="1">
      <alignment shrinkToFit="1"/>
      <protection locked="0"/>
    </xf>
    <xf numFmtId="178" fontId="2" fillId="9" borderId="6" xfId="0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18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8" fillId="1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FFFF"/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28575</xdr:rowOff>
    </xdr:from>
    <xdr:to>
      <xdr:col>51</xdr:col>
      <xdr:colOff>95250</xdr:colOff>
      <xdr:row>1</xdr:row>
      <xdr:rowOff>28575</xdr:rowOff>
    </xdr:to>
    <xdr:sp macro="" textlink="">
      <xdr:nvSpPr>
        <xdr:cNvPr id="1078" name="Line 1"/>
        <xdr:cNvSpPr>
          <a:spLocks noChangeShapeType="1"/>
        </xdr:cNvSpPr>
      </xdr:nvSpPr>
      <xdr:spPr bwMode="auto">
        <a:xfrm>
          <a:off x="1304925" y="247650"/>
          <a:ext cx="735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200025</xdr:colOff>
      <xdr:row>75</xdr:row>
      <xdr:rowOff>247650</xdr:rowOff>
    </xdr:from>
    <xdr:to>
      <xdr:col>37</xdr:col>
      <xdr:colOff>47625</xdr:colOff>
      <xdr:row>75</xdr:row>
      <xdr:rowOff>247650</xdr:rowOff>
    </xdr:to>
    <xdr:sp macro="" textlink="">
      <xdr:nvSpPr>
        <xdr:cNvPr id="1079" name="Line 2"/>
        <xdr:cNvSpPr>
          <a:spLocks noChangeShapeType="1"/>
        </xdr:cNvSpPr>
      </xdr:nvSpPr>
      <xdr:spPr bwMode="auto">
        <a:xfrm>
          <a:off x="923925" y="13258800"/>
          <a:ext cx="5324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C87"/>
  <sheetViews>
    <sheetView tabSelected="1" topLeftCell="B4" zoomScaleNormal="100" workbookViewId="0">
      <selection activeCell="BN49" sqref="BN49"/>
    </sheetView>
  </sheetViews>
  <sheetFormatPr defaultRowHeight="12"/>
  <cols>
    <col min="1" max="1" width="2" style="1" customWidth="1"/>
    <col min="2" max="2" width="3.125" style="1" customWidth="1"/>
    <col min="3" max="3" width="2.375" style="1" customWidth="1"/>
    <col min="4" max="5" width="1" style="1" customWidth="1"/>
    <col min="6" max="6" width="3" style="1" customWidth="1"/>
    <col min="7" max="7" width="3.125" style="1" bestFit="1" customWidth="1"/>
    <col min="8" max="8" width="2.375" style="1" customWidth="1"/>
    <col min="9" max="9" width="2.625" style="1" customWidth="1"/>
    <col min="10" max="14" width="2.375" style="1" customWidth="1"/>
    <col min="15" max="44" width="2.125" style="1" customWidth="1"/>
    <col min="45" max="45" width="1.125" style="1" customWidth="1"/>
    <col min="46" max="46" width="2.125" style="1" customWidth="1"/>
    <col min="47" max="48" width="2.375" style="1" customWidth="1"/>
    <col min="49" max="49" width="3.375" style="1" customWidth="1"/>
    <col min="50" max="65" width="2.375" style="1" customWidth="1"/>
    <col min="66" max="16384" width="9" style="1"/>
  </cols>
  <sheetData>
    <row r="1" spans="1:55" s="6" customFormat="1" ht="17.25">
      <c r="A1" s="1"/>
      <c r="B1" s="218" t="s">
        <v>87</v>
      </c>
      <c r="C1" s="218"/>
      <c r="D1" s="218"/>
      <c r="E1" s="113"/>
      <c r="F1" s="338">
        <v>2</v>
      </c>
      <c r="G1" s="113" t="s">
        <v>47</v>
      </c>
      <c r="H1" s="219" t="s">
        <v>45</v>
      </c>
      <c r="I1" s="219"/>
      <c r="J1" s="219"/>
      <c r="K1" s="51"/>
      <c r="L1" s="220" t="s">
        <v>113</v>
      </c>
      <c r="M1" s="220"/>
      <c r="N1" s="220"/>
      <c r="O1" s="227" t="s">
        <v>49</v>
      </c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</row>
    <row r="3" spans="1:55" s="2" customFormat="1" ht="15.6" customHeight="1">
      <c r="F3" s="4"/>
      <c r="G3" s="4"/>
      <c r="H3" s="206" t="s">
        <v>45</v>
      </c>
      <c r="I3" s="206"/>
      <c r="J3" s="206"/>
      <c r="K3" s="4"/>
      <c r="L3" s="207" t="s">
        <v>114</v>
      </c>
      <c r="M3" s="208"/>
      <c r="N3" s="199" t="s">
        <v>46</v>
      </c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</row>
    <row r="4" spans="1:55" s="2" customFormat="1" ht="14.25">
      <c r="O4" s="199" t="s">
        <v>38</v>
      </c>
      <c r="P4" s="199"/>
      <c r="Q4" s="199"/>
      <c r="R4" s="199"/>
      <c r="S4" s="199"/>
      <c r="T4" s="199"/>
      <c r="U4" s="209">
        <f>SUM(U21)</f>
        <v>934476</v>
      </c>
      <c r="V4" s="209"/>
      <c r="W4" s="209"/>
      <c r="X4" s="209"/>
      <c r="Y4" s="209"/>
      <c r="Z4" s="209"/>
      <c r="AA4" s="209"/>
      <c r="AB4" s="209"/>
      <c r="AC4" s="209"/>
      <c r="AD4" s="38"/>
      <c r="AE4" s="38"/>
      <c r="AF4" s="1" t="s">
        <v>40</v>
      </c>
      <c r="AG4" s="1"/>
      <c r="AH4" s="1"/>
      <c r="AI4" s="1"/>
      <c r="AJ4" s="1"/>
    </row>
    <row r="5" spans="1:55" s="2" customFormat="1" ht="14.25">
      <c r="O5" s="199" t="s">
        <v>37</v>
      </c>
      <c r="P5" s="199"/>
      <c r="Q5" s="199"/>
      <c r="R5" s="199"/>
      <c r="S5" s="199"/>
      <c r="T5" s="199"/>
      <c r="U5" s="209">
        <f>U73</f>
        <v>889098</v>
      </c>
      <c r="V5" s="209"/>
      <c r="W5" s="209"/>
      <c r="X5" s="209"/>
      <c r="Y5" s="209"/>
      <c r="Z5" s="209"/>
      <c r="AA5" s="209"/>
      <c r="AB5" s="209"/>
      <c r="AC5" s="209"/>
      <c r="AD5" s="38"/>
      <c r="AE5" s="38"/>
      <c r="AF5" s="1" t="s">
        <v>41</v>
      </c>
      <c r="AG5" s="1"/>
      <c r="AH5" s="1"/>
      <c r="AI5" s="1"/>
      <c r="AJ5" s="1"/>
    </row>
    <row r="6" spans="1:55" s="2" customFormat="1" ht="14.25">
      <c r="O6" s="199" t="s">
        <v>39</v>
      </c>
      <c r="P6" s="199"/>
      <c r="Q6" s="199"/>
      <c r="R6" s="199"/>
      <c r="S6" s="199"/>
      <c r="T6" s="199"/>
      <c r="U6" s="209">
        <f>SUM(U4-U5)</f>
        <v>45378</v>
      </c>
      <c r="V6" s="209"/>
      <c r="W6" s="209"/>
      <c r="X6" s="209"/>
      <c r="Y6" s="209"/>
      <c r="Z6" s="209"/>
      <c r="AA6" s="209"/>
      <c r="AB6" s="209"/>
      <c r="AC6" s="209"/>
      <c r="AD6" s="38"/>
      <c r="AE6" s="38"/>
      <c r="AF6" s="1" t="s">
        <v>42</v>
      </c>
      <c r="AG6" s="1"/>
      <c r="AH6" s="1"/>
      <c r="AI6" s="1"/>
      <c r="AJ6" s="1"/>
    </row>
    <row r="7" spans="1:55" s="2" customFormat="1" ht="8.25" customHeight="1"/>
    <row r="8" spans="1:55" s="2" customFormat="1" ht="14.25">
      <c r="I8" s="4"/>
      <c r="J8" s="4"/>
      <c r="K8" s="4"/>
      <c r="L8" s="206" t="s">
        <v>45</v>
      </c>
      <c r="M8" s="206"/>
      <c r="N8" s="206"/>
      <c r="O8" s="207" t="str">
        <f>L1</f>
        <v>29</v>
      </c>
      <c r="P8" s="208"/>
      <c r="Q8" s="52"/>
      <c r="R8" s="199" t="s">
        <v>48</v>
      </c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</row>
    <row r="9" spans="1:55" s="7" customFormat="1" ht="14.25">
      <c r="B9" s="197" t="s">
        <v>8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BB9" s="8" t="s">
        <v>58</v>
      </c>
    </row>
    <row r="10" spans="1:55" ht="16.5" customHeight="1">
      <c r="B10" s="134" t="s">
        <v>1</v>
      </c>
      <c r="C10" s="135"/>
      <c r="D10" s="135"/>
      <c r="E10" s="135"/>
      <c r="F10" s="135"/>
      <c r="G10" s="135"/>
      <c r="H10" s="134" t="s">
        <v>2</v>
      </c>
      <c r="I10" s="135"/>
      <c r="J10" s="135"/>
      <c r="K10" s="135"/>
      <c r="L10" s="135"/>
      <c r="M10" s="135"/>
      <c r="N10" s="136"/>
      <c r="O10" s="134" t="s">
        <v>35</v>
      </c>
      <c r="P10" s="135"/>
      <c r="Q10" s="135"/>
      <c r="R10" s="135"/>
      <c r="S10" s="135"/>
      <c r="T10" s="136"/>
      <c r="U10" s="134" t="s">
        <v>36</v>
      </c>
      <c r="V10" s="135"/>
      <c r="W10" s="135"/>
      <c r="X10" s="135"/>
      <c r="Y10" s="135"/>
      <c r="Z10" s="136"/>
      <c r="AA10" s="134" t="s">
        <v>3</v>
      </c>
      <c r="AB10" s="135"/>
      <c r="AC10" s="135"/>
      <c r="AD10" s="135"/>
      <c r="AE10" s="135"/>
      <c r="AF10" s="136"/>
      <c r="AG10" s="134" t="s">
        <v>59</v>
      </c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6"/>
    </row>
    <row r="11" spans="1:55" s="10" customFormat="1" ht="15" customHeight="1">
      <c r="B11" s="22">
        <v>1</v>
      </c>
      <c r="C11" s="156" t="s">
        <v>10</v>
      </c>
      <c r="D11" s="156"/>
      <c r="E11" s="156"/>
      <c r="F11" s="156"/>
      <c r="G11" s="157"/>
      <c r="H11" s="23"/>
      <c r="I11" s="21"/>
      <c r="J11" s="21"/>
      <c r="K11" s="21"/>
      <c r="L11" s="21"/>
      <c r="M11" s="21"/>
      <c r="N11" s="20"/>
      <c r="O11" s="146">
        <f>O12</f>
        <v>240000</v>
      </c>
      <c r="P11" s="147"/>
      <c r="Q11" s="147"/>
      <c r="R11" s="147"/>
      <c r="S11" s="147"/>
      <c r="T11" s="148"/>
      <c r="U11" s="149">
        <f>U12</f>
        <v>216000</v>
      </c>
      <c r="V11" s="150"/>
      <c r="W11" s="150"/>
      <c r="X11" s="150"/>
      <c r="Y11" s="150"/>
      <c r="Z11" s="151"/>
      <c r="AA11" s="149">
        <f t="shared" ref="AA11:AA20" si="0">U11-O11</f>
        <v>-24000</v>
      </c>
      <c r="AB11" s="150"/>
      <c r="AC11" s="150"/>
      <c r="AD11" s="150"/>
      <c r="AE11" s="150"/>
      <c r="AF11" s="151"/>
      <c r="AG11" s="16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3"/>
    </row>
    <row r="12" spans="1:55" s="10" customFormat="1" ht="15" customHeight="1">
      <c r="B12" s="24"/>
      <c r="C12" s="158"/>
      <c r="D12" s="158"/>
      <c r="E12" s="158"/>
      <c r="F12" s="158"/>
      <c r="G12" s="159"/>
      <c r="H12" s="23">
        <v>1</v>
      </c>
      <c r="I12" s="137" t="s">
        <v>13</v>
      </c>
      <c r="J12" s="137"/>
      <c r="K12" s="137"/>
      <c r="L12" s="137"/>
      <c r="M12" s="137"/>
      <c r="N12" s="138"/>
      <c r="O12" s="146">
        <v>240000</v>
      </c>
      <c r="P12" s="147"/>
      <c r="Q12" s="147"/>
      <c r="R12" s="147"/>
      <c r="S12" s="147"/>
      <c r="T12" s="148"/>
      <c r="U12" s="149">
        <f>AK12*AR12</f>
        <v>216000</v>
      </c>
      <c r="V12" s="150"/>
      <c r="W12" s="150"/>
      <c r="X12" s="150"/>
      <c r="Y12" s="150"/>
      <c r="Z12" s="151"/>
      <c r="AA12" s="149">
        <f t="shared" si="0"/>
        <v>-24000</v>
      </c>
      <c r="AB12" s="150"/>
      <c r="AC12" s="150"/>
      <c r="AD12" s="150"/>
      <c r="AE12" s="150"/>
      <c r="AF12" s="151"/>
      <c r="AG12" s="12"/>
      <c r="AH12" s="143" t="s">
        <v>70</v>
      </c>
      <c r="AI12" s="143"/>
      <c r="AJ12" s="143"/>
      <c r="AK12" s="292">
        <v>6000</v>
      </c>
      <c r="AL12" s="292"/>
      <c r="AM12" s="292"/>
      <c r="AN12" s="292"/>
      <c r="AO12" s="284" t="s">
        <v>5</v>
      </c>
      <c r="AP12" s="284"/>
      <c r="AQ12" s="48"/>
      <c r="AR12" s="283">
        <v>36</v>
      </c>
      <c r="AS12" s="283"/>
      <c r="AT12" s="293" t="s">
        <v>6</v>
      </c>
      <c r="AU12" s="293"/>
      <c r="AV12" s="228">
        <v>40</v>
      </c>
      <c r="AW12" s="228"/>
      <c r="AX12" s="228"/>
      <c r="AY12" s="228"/>
      <c r="AZ12" s="228"/>
      <c r="BA12" s="228"/>
      <c r="BB12" s="291"/>
    </row>
    <row r="13" spans="1:55" s="10" customFormat="1" ht="15" customHeight="1">
      <c r="B13" s="22">
        <v>2</v>
      </c>
      <c r="C13" s="156" t="s">
        <v>11</v>
      </c>
      <c r="D13" s="156"/>
      <c r="E13" s="156"/>
      <c r="F13" s="156"/>
      <c r="G13" s="157"/>
      <c r="H13" s="23"/>
      <c r="I13" s="144"/>
      <c r="J13" s="144"/>
      <c r="K13" s="144"/>
      <c r="L13" s="144"/>
      <c r="M13" s="144"/>
      <c r="N13" s="145"/>
      <c r="O13" s="146">
        <f>SUM(O14:O16)</f>
        <v>686000</v>
      </c>
      <c r="P13" s="147"/>
      <c r="Q13" s="147"/>
      <c r="R13" s="147"/>
      <c r="S13" s="147"/>
      <c r="T13" s="148"/>
      <c r="U13" s="149">
        <f>SUM(U14:Z16)</f>
        <v>616000</v>
      </c>
      <c r="V13" s="150"/>
      <c r="W13" s="150"/>
      <c r="X13" s="150"/>
      <c r="Y13" s="150"/>
      <c r="Z13" s="151"/>
      <c r="AA13" s="149">
        <f t="shared" si="0"/>
        <v>-70000</v>
      </c>
      <c r="AB13" s="150"/>
      <c r="AC13" s="150"/>
      <c r="AD13" s="150"/>
      <c r="AE13" s="150"/>
      <c r="AF13" s="151"/>
      <c r="AG13" s="16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3"/>
    </row>
    <row r="14" spans="1:55" s="10" customFormat="1" ht="15" customHeight="1">
      <c r="B14" s="25"/>
      <c r="C14" s="154"/>
      <c r="D14" s="154"/>
      <c r="E14" s="154"/>
      <c r="F14" s="154"/>
      <c r="G14" s="155"/>
      <c r="H14" s="23">
        <v>1</v>
      </c>
      <c r="I14" s="137" t="s">
        <v>15</v>
      </c>
      <c r="J14" s="137"/>
      <c r="K14" s="137"/>
      <c r="L14" s="137"/>
      <c r="M14" s="137"/>
      <c r="N14" s="138"/>
      <c r="O14" s="146">
        <v>196000</v>
      </c>
      <c r="P14" s="147"/>
      <c r="Q14" s="147"/>
      <c r="R14" s="147"/>
      <c r="S14" s="147"/>
      <c r="T14" s="148"/>
      <c r="U14" s="149">
        <f>AK14*AR14</f>
        <v>210000</v>
      </c>
      <c r="V14" s="150"/>
      <c r="W14" s="150"/>
      <c r="X14" s="150"/>
      <c r="Y14" s="150"/>
      <c r="Z14" s="151"/>
      <c r="AA14" s="149">
        <f t="shared" si="0"/>
        <v>14000</v>
      </c>
      <c r="AB14" s="150"/>
      <c r="AC14" s="150"/>
      <c r="AD14" s="150"/>
      <c r="AE14" s="150"/>
      <c r="AF14" s="151"/>
      <c r="AG14" s="12"/>
      <c r="AH14" s="143" t="s">
        <v>70</v>
      </c>
      <c r="AI14" s="143"/>
      <c r="AJ14" s="143"/>
      <c r="AK14" s="287">
        <v>7000</v>
      </c>
      <c r="AL14" s="287"/>
      <c r="AM14" s="287"/>
      <c r="AN14" s="287"/>
      <c r="AO14" s="285" t="s">
        <v>5</v>
      </c>
      <c r="AP14" s="285"/>
      <c r="AQ14" s="44"/>
      <c r="AR14" s="142">
        <v>30</v>
      </c>
      <c r="AS14" s="142"/>
      <c r="AT14" s="286" t="s">
        <v>6</v>
      </c>
      <c r="AU14" s="286"/>
      <c r="AV14" s="228">
        <v>28</v>
      </c>
      <c r="AW14" s="228"/>
      <c r="AX14" s="228"/>
      <c r="AY14" s="289"/>
      <c r="AZ14" s="289"/>
      <c r="BA14" s="289"/>
      <c r="BB14" s="290"/>
    </row>
    <row r="15" spans="1:55" s="10" customFormat="1" ht="15" customHeight="1">
      <c r="B15" s="25"/>
      <c r="C15" s="154"/>
      <c r="D15" s="154"/>
      <c r="E15" s="154"/>
      <c r="F15" s="154"/>
      <c r="G15" s="155"/>
      <c r="H15" s="23">
        <v>2</v>
      </c>
      <c r="I15" s="137" t="s">
        <v>16</v>
      </c>
      <c r="J15" s="137"/>
      <c r="K15" s="137"/>
      <c r="L15" s="137"/>
      <c r="M15" s="137"/>
      <c r="N15" s="138"/>
      <c r="O15" s="146">
        <v>224000</v>
      </c>
      <c r="P15" s="147"/>
      <c r="Q15" s="147"/>
      <c r="R15" s="147"/>
      <c r="S15" s="147"/>
      <c r="T15" s="148"/>
      <c r="U15" s="149">
        <f>AK15*AR15</f>
        <v>189000</v>
      </c>
      <c r="V15" s="150"/>
      <c r="W15" s="150"/>
      <c r="X15" s="150"/>
      <c r="Y15" s="150"/>
      <c r="Z15" s="151"/>
      <c r="AA15" s="149">
        <f t="shared" si="0"/>
        <v>-35000</v>
      </c>
      <c r="AB15" s="150"/>
      <c r="AC15" s="150"/>
      <c r="AD15" s="150"/>
      <c r="AE15" s="150"/>
      <c r="AF15" s="151"/>
      <c r="AG15" s="12"/>
      <c r="AH15" s="143" t="s">
        <v>70</v>
      </c>
      <c r="AI15" s="143"/>
      <c r="AJ15" s="143"/>
      <c r="AK15" s="287">
        <v>7000</v>
      </c>
      <c r="AL15" s="287"/>
      <c r="AM15" s="287"/>
      <c r="AN15" s="287"/>
      <c r="AO15" s="285" t="s">
        <v>5</v>
      </c>
      <c r="AP15" s="285"/>
      <c r="AQ15" s="44"/>
      <c r="AR15" s="142">
        <v>27</v>
      </c>
      <c r="AS15" s="142"/>
      <c r="AT15" s="286" t="s">
        <v>6</v>
      </c>
      <c r="AU15" s="286"/>
      <c r="AV15" s="228">
        <v>32</v>
      </c>
      <c r="AW15" s="228"/>
      <c r="AX15" s="228"/>
      <c r="AY15" s="289"/>
      <c r="AZ15" s="289"/>
      <c r="BA15" s="289"/>
      <c r="BB15" s="290"/>
    </row>
    <row r="16" spans="1:55" s="10" customFormat="1" ht="15" customHeight="1">
      <c r="B16" s="24"/>
      <c r="C16" s="158"/>
      <c r="D16" s="158"/>
      <c r="E16" s="158"/>
      <c r="F16" s="158"/>
      <c r="G16" s="159"/>
      <c r="H16" s="23">
        <v>3</v>
      </c>
      <c r="I16" s="137" t="s">
        <v>17</v>
      </c>
      <c r="J16" s="137"/>
      <c r="K16" s="137"/>
      <c r="L16" s="137"/>
      <c r="M16" s="137"/>
      <c r="N16" s="138"/>
      <c r="O16" s="146">
        <v>266000</v>
      </c>
      <c r="P16" s="147"/>
      <c r="Q16" s="147"/>
      <c r="R16" s="147"/>
      <c r="S16" s="147"/>
      <c r="T16" s="148"/>
      <c r="U16" s="149">
        <f>AK16*AR16</f>
        <v>217000</v>
      </c>
      <c r="V16" s="150"/>
      <c r="W16" s="150"/>
      <c r="X16" s="150"/>
      <c r="Y16" s="150"/>
      <c r="Z16" s="151"/>
      <c r="AA16" s="149">
        <f t="shared" si="0"/>
        <v>-49000</v>
      </c>
      <c r="AB16" s="150"/>
      <c r="AC16" s="150"/>
      <c r="AD16" s="150"/>
      <c r="AE16" s="150"/>
      <c r="AF16" s="151"/>
      <c r="AG16" s="12"/>
      <c r="AH16" s="143" t="s">
        <v>70</v>
      </c>
      <c r="AI16" s="143"/>
      <c r="AJ16" s="143"/>
      <c r="AK16" s="287">
        <v>7000</v>
      </c>
      <c r="AL16" s="287"/>
      <c r="AM16" s="287"/>
      <c r="AN16" s="287"/>
      <c r="AO16" s="285" t="s">
        <v>5</v>
      </c>
      <c r="AP16" s="285"/>
      <c r="AQ16" s="44"/>
      <c r="AR16" s="142">
        <v>31</v>
      </c>
      <c r="AS16" s="142"/>
      <c r="AT16" s="286" t="s">
        <v>6</v>
      </c>
      <c r="AU16" s="286"/>
      <c r="AV16" s="228">
        <v>38</v>
      </c>
      <c r="AW16" s="228"/>
      <c r="AX16" s="228"/>
      <c r="AY16" s="289"/>
      <c r="AZ16" s="289"/>
      <c r="BA16" s="289"/>
      <c r="BB16" s="290"/>
    </row>
    <row r="17" spans="2:55" s="10" customFormat="1" ht="15" customHeight="1">
      <c r="B17" s="22">
        <v>3</v>
      </c>
      <c r="C17" s="156" t="s">
        <v>0</v>
      </c>
      <c r="D17" s="156"/>
      <c r="E17" s="156"/>
      <c r="F17" s="156"/>
      <c r="G17" s="157"/>
      <c r="H17" s="23"/>
      <c r="I17" s="144"/>
      <c r="J17" s="144"/>
      <c r="K17" s="144"/>
      <c r="L17" s="144"/>
      <c r="M17" s="144"/>
      <c r="N17" s="145"/>
      <c r="O17" s="146">
        <f>O18</f>
        <v>102476</v>
      </c>
      <c r="P17" s="147"/>
      <c r="Q17" s="147"/>
      <c r="R17" s="147"/>
      <c r="S17" s="147"/>
      <c r="T17" s="148"/>
      <c r="U17" s="149">
        <f>U18</f>
        <v>102476</v>
      </c>
      <c r="V17" s="150"/>
      <c r="W17" s="150"/>
      <c r="X17" s="150"/>
      <c r="Y17" s="150"/>
      <c r="Z17" s="151"/>
      <c r="AA17" s="149">
        <f t="shared" si="0"/>
        <v>0</v>
      </c>
      <c r="AB17" s="150"/>
      <c r="AC17" s="150"/>
      <c r="AD17" s="150"/>
      <c r="AE17" s="150"/>
      <c r="AF17" s="151"/>
      <c r="AG17" s="16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3"/>
    </row>
    <row r="18" spans="2:55" s="10" customFormat="1" ht="15" customHeight="1">
      <c r="B18" s="24"/>
      <c r="C18" s="158"/>
      <c r="D18" s="158"/>
      <c r="E18" s="158"/>
      <c r="F18" s="158"/>
      <c r="G18" s="159"/>
      <c r="H18" s="23">
        <v>1</v>
      </c>
      <c r="I18" s="137" t="s">
        <v>0</v>
      </c>
      <c r="J18" s="137"/>
      <c r="K18" s="137"/>
      <c r="L18" s="137"/>
      <c r="M18" s="137"/>
      <c r="N18" s="138"/>
      <c r="O18" s="139">
        <v>102476</v>
      </c>
      <c r="P18" s="140"/>
      <c r="Q18" s="140"/>
      <c r="R18" s="140"/>
      <c r="S18" s="140"/>
      <c r="T18" s="141"/>
      <c r="U18" s="185">
        <v>102476</v>
      </c>
      <c r="V18" s="186"/>
      <c r="W18" s="186"/>
      <c r="X18" s="186"/>
      <c r="Y18" s="186"/>
      <c r="Z18" s="187"/>
      <c r="AA18" s="149">
        <f t="shared" si="0"/>
        <v>0</v>
      </c>
      <c r="AB18" s="150"/>
      <c r="AC18" s="150"/>
      <c r="AD18" s="150"/>
      <c r="AE18" s="150"/>
      <c r="AF18" s="151"/>
      <c r="AG18" s="16"/>
      <c r="AH18" s="152" t="s">
        <v>101</v>
      </c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3"/>
    </row>
    <row r="19" spans="2:55" s="10" customFormat="1" ht="15" customHeight="1">
      <c r="B19" s="22">
        <v>4</v>
      </c>
      <c r="C19" s="156" t="s">
        <v>12</v>
      </c>
      <c r="D19" s="156"/>
      <c r="E19" s="156"/>
      <c r="F19" s="156"/>
      <c r="G19" s="157"/>
      <c r="H19" s="23"/>
      <c r="I19" s="144"/>
      <c r="J19" s="144"/>
      <c r="K19" s="144"/>
      <c r="L19" s="144"/>
      <c r="M19" s="144"/>
      <c r="N19" s="145"/>
      <c r="O19" s="146">
        <v>10</v>
      </c>
      <c r="P19" s="147"/>
      <c r="Q19" s="147"/>
      <c r="R19" s="147"/>
      <c r="S19" s="147"/>
      <c r="T19" s="148"/>
      <c r="U19" s="149">
        <f>U20</f>
        <v>0</v>
      </c>
      <c r="V19" s="150"/>
      <c r="W19" s="150"/>
      <c r="X19" s="150"/>
      <c r="Y19" s="150"/>
      <c r="Z19" s="151"/>
      <c r="AA19" s="149">
        <f t="shared" si="0"/>
        <v>-10</v>
      </c>
      <c r="AB19" s="150"/>
      <c r="AC19" s="150"/>
      <c r="AD19" s="150"/>
      <c r="AE19" s="150"/>
      <c r="AF19" s="151"/>
      <c r="AG19" s="16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3"/>
    </row>
    <row r="20" spans="2:55" s="10" customFormat="1" ht="15" customHeight="1">
      <c r="B20" s="24"/>
      <c r="C20" s="158"/>
      <c r="D20" s="158"/>
      <c r="E20" s="158"/>
      <c r="F20" s="158"/>
      <c r="G20" s="159"/>
      <c r="H20" s="23">
        <v>1</v>
      </c>
      <c r="I20" s="137" t="s">
        <v>18</v>
      </c>
      <c r="J20" s="137"/>
      <c r="K20" s="137"/>
      <c r="L20" s="137"/>
      <c r="M20" s="137"/>
      <c r="N20" s="138"/>
      <c r="O20" s="139">
        <v>10</v>
      </c>
      <c r="P20" s="140"/>
      <c r="Q20" s="140"/>
      <c r="R20" s="140"/>
      <c r="S20" s="140"/>
      <c r="T20" s="141"/>
      <c r="U20" s="185">
        <v>0</v>
      </c>
      <c r="V20" s="186"/>
      <c r="W20" s="186"/>
      <c r="X20" s="186"/>
      <c r="Y20" s="186"/>
      <c r="Z20" s="187"/>
      <c r="AA20" s="149">
        <f t="shared" si="0"/>
        <v>-10</v>
      </c>
      <c r="AB20" s="150"/>
      <c r="AC20" s="150"/>
      <c r="AD20" s="150"/>
      <c r="AE20" s="150"/>
      <c r="AF20" s="151"/>
      <c r="AG20" s="16"/>
      <c r="AH20" s="152" t="s">
        <v>71</v>
      </c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3"/>
    </row>
    <row r="21" spans="2:55" s="10" customFormat="1" ht="15" customHeight="1">
      <c r="B21" s="164" t="s">
        <v>4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258">
        <f>O11+O13+O17+O19</f>
        <v>1028486</v>
      </c>
      <c r="P21" s="259"/>
      <c r="Q21" s="259"/>
      <c r="R21" s="259"/>
      <c r="S21" s="259"/>
      <c r="T21" s="260"/>
      <c r="U21" s="258">
        <f>U11+U13+U17+U19</f>
        <v>934476</v>
      </c>
      <c r="V21" s="259"/>
      <c r="W21" s="259"/>
      <c r="X21" s="259"/>
      <c r="Y21" s="259"/>
      <c r="Z21" s="260"/>
      <c r="AA21" s="258">
        <f>AA11+AA13+AA17+AA19</f>
        <v>-94010</v>
      </c>
      <c r="AB21" s="259"/>
      <c r="AC21" s="259"/>
      <c r="AD21" s="259"/>
      <c r="AE21" s="259"/>
      <c r="AF21" s="260"/>
      <c r="AG21" s="16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3"/>
    </row>
    <row r="23" spans="2:55" s="7" customFormat="1" ht="14.25">
      <c r="B23" s="197" t="s">
        <v>7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BB23" s="8" t="s">
        <v>58</v>
      </c>
    </row>
    <row r="24" spans="2:55" ht="13.5">
      <c r="B24" s="134" t="s">
        <v>1</v>
      </c>
      <c r="C24" s="135"/>
      <c r="D24" s="135"/>
      <c r="E24" s="135"/>
      <c r="F24" s="135"/>
      <c r="G24" s="136"/>
      <c r="H24" s="134" t="s">
        <v>2</v>
      </c>
      <c r="I24" s="135"/>
      <c r="J24" s="135"/>
      <c r="K24" s="135"/>
      <c r="L24" s="135"/>
      <c r="M24" s="135"/>
      <c r="N24" s="136"/>
      <c r="O24" s="134" t="s">
        <v>35</v>
      </c>
      <c r="P24" s="135"/>
      <c r="Q24" s="135"/>
      <c r="R24" s="135"/>
      <c r="S24" s="135"/>
      <c r="T24" s="136"/>
      <c r="U24" s="134" t="s">
        <v>43</v>
      </c>
      <c r="V24" s="135"/>
      <c r="W24" s="135"/>
      <c r="X24" s="135"/>
      <c r="Y24" s="135"/>
      <c r="Z24" s="136"/>
      <c r="AA24" s="134" t="s">
        <v>3</v>
      </c>
      <c r="AB24" s="135"/>
      <c r="AC24" s="135"/>
      <c r="AD24" s="135"/>
      <c r="AE24" s="135"/>
      <c r="AF24" s="136"/>
      <c r="AG24" s="134" t="s">
        <v>9</v>
      </c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6"/>
    </row>
    <row r="25" spans="2:55" ht="13.5">
      <c r="B25" s="22">
        <v>1</v>
      </c>
      <c r="C25" s="156" t="s">
        <v>19</v>
      </c>
      <c r="D25" s="156"/>
      <c r="E25" s="156"/>
      <c r="F25" s="156"/>
      <c r="G25" s="157"/>
      <c r="H25" s="23"/>
      <c r="I25" s="144"/>
      <c r="J25" s="144"/>
      <c r="K25" s="144"/>
      <c r="L25" s="144"/>
      <c r="M25" s="144"/>
      <c r="N25" s="145"/>
      <c r="O25" s="276">
        <f>SUM(O26:O34)</f>
        <v>475000</v>
      </c>
      <c r="P25" s="277"/>
      <c r="Q25" s="277"/>
      <c r="R25" s="277"/>
      <c r="S25" s="277"/>
      <c r="T25" s="278"/>
      <c r="U25" s="229">
        <f>SUM(U26:U34)</f>
        <v>412098</v>
      </c>
      <c r="V25" s="230"/>
      <c r="W25" s="230"/>
      <c r="X25" s="230"/>
      <c r="Y25" s="230"/>
      <c r="Z25" s="231"/>
      <c r="AA25" s="229">
        <f>O25-U25</f>
        <v>62902</v>
      </c>
      <c r="AB25" s="230"/>
      <c r="AC25" s="230"/>
      <c r="AD25" s="230"/>
      <c r="AE25" s="230"/>
      <c r="AF25" s="231"/>
      <c r="AG25" s="16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3"/>
    </row>
    <row r="26" spans="2:55" ht="13.5">
      <c r="B26" s="25"/>
      <c r="C26" s="165"/>
      <c r="D26" s="165"/>
      <c r="E26" s="165"/>
      <c r="F26" s="165"/>
      <c r="G26" s="166"/>
      <c r="H26" s="34"/>
      <c r="I26" s="179"/>
      <c r="J26" s="179"/>
      <c r="K26" s="179"/>
      <c r="L26" s="179"/>
      <c r="M26" s="179"/>
      <c r="N26" s="180"/>
      <c r="O26" s="188">
        <v>150000</v>
      </c>
      <c r="P26" s="189"/>
      <c r="Q26" s="189"/>
      <c r="R26" s="189"/>
      <c r="S26" s="189"/>
      <c r="T26" s="190"/>
      <c r="U26" s="167">
        <f>AL26+AV26+AL27+AV27</f>
        <v>145188</v>
      </c>
      <c r="V26" s="168"/>
      <c r="W26" s="168"/>
      <c r="X26" s="168"/>
      <c r="Y26" s="168"/>
      <c r="Z26" s="169"/>
      <c r="AA26" s="215"/>
      <c r="AB26" s="216"/>
      <c r="AC26" s="216"/>
      <c r="AD26" s="216"/>
      <c r="AE26" s="216"/>
      <c r="AF26" s="217"/>
      <c r="AG26" s="13"/>
      <c r="AH26" s="126" t="s">
        <v>44</v>
      </c>
      <c r="AI26" s="126"/>
      <c r="AJ26" s="126"/>
      <c r="AK26" s="126"/>
      <c r="AL26" s="127">
        <v>44855</v>
      </c>
      <c r="AM26" s="127"/>
      <c r="AN26" s="127"/>
      <c r="AO26" s="127"/>
      <c r="AP26" s="127"/>
      <c r="AQ26" s="49"/>
      <c r="AR26" s="126" t="s">
        <v>89</v>
      </c>
      <c r="AS26" s="126"/>
      <c r="AT26" s="126"/>
      <c r="AU26" s="126"/>
      <c r="AV26" s="127">
        <v>39053</v>
      </c>
      <c r="AW26" s="127"/>
      <c r="AX26" s="127"/>
      <c r="AY26" s="127"/>
      <c r="AZ26" s="127"/>
      <c r="BA26" s="127"/>
      <c r="BB26" s="132"/>
      <c r="BC26" s="9"/>
    </row>
    <row r="27" spans="2:55" ht="13.5">
      <c r="B27" s="25"/>
      <c r="C27" s="28"/>
      <c r="D27" s="28"/>
      <c r="E27" s="28"/>
      <c r="F27" s="28"/>
      <c r="G27" s="29"/>
      <c r="H27" s="35"/>
      <c r="I27" s="32"/>
      <c r="J27" s="32"/>
      <c r="K27" s="32"/>
      <c r="L27" s="32"/>
      <c r="M27" s="32"/>
      <c r="N27" s="33"/>
      <c r="O27" s="191"/>
      <c r="P27" s="192"/>
      <c r="Q27" s="192"/>
      <c r="R27" s="192"/>
      <c r="S27" s="192"/>
      <c r="T27" s="193"/>
      <c r="U27" s="170"/>
      <c r="V27" s="171"/>
      <c r="W27" s="171"/>
      <c r="X27" s="171"/>
      <c r="Y27" s="171"/>
      <c r="Z27" s="172"/>
      <c r="AA27" s="129"/>
      <c r="AB27" s="130"/>
      <c r="AC27" s="130"/>
      <c r="AD27" s="130"/>
      <c r="AE27" s="130"/>
      <c r="AF27" s="131"/>
      <c r="AG27" s="14"/>
      <c r="AH27" s="274" t="s">
        <v>57</v>
      </c>
      <c r="AI27" s="274"/>
      <c r="AJ27" s="274"/>
      <c r="AK27" s="274"/>
      <c r="AL27" s="128">
        <v>61280</v>
      </c>
      <c r="AM27" s="128"/>
      <c r="AN27" s="128"/>
      <c r="AO27" s="128"/>
      <c r="AP27" s="128"/>
      <c r="AQ27" s="42"/>
      <c r="AR27" s="275" t="s">
        <v>68</v>
      </c>
      <c r="AS27" s="275"/>
      <c r="AT27" s="275"/>
      <c r="AU27" s="275"/>
      <c r="AV27" s="128">
        <v>0</v>
      </c>
      <c r="AW27" s="128"/>
      <c r="AX27" s="128"/>
      <c r="AY27" s="128"/>
      <c r="AZ27" s="128"/>
      <c r="BA27" s="128"/>
      <c r="BB27" s="133"/>
      <c r="BC27" s="9"/>
    </row>
    <row r="28" spans="2:55" ht="13.5">
      <c r="B28" s="25"/>
      <c r="C28" s="165"/>
      <c r="D28" s="165"/>
      <c r="E28" s="165"/>
      <c r="F28" s="165"/>
      <c r="G28" s="166"/>
      <c r="H28" s="36">
        <v>1</v>
      </c>
      <c r="I28" s="183" t="s">
        <v>14</v>
      </c>
      <c r="J28" s="183"/>
      <c r="K28" s="183"/>
      <c r="L28" s="183"/>
      <c r="M28" s="183"/>
      <c r="N28" s="184"/>
      <c r="O28" s="194"/>
      <c r="P28" s="195"/>
      <c r="Q28" s="195"/>
      <c r="R28" s="195"/>
      <c r="S28" s="195"/>
      <c r="T28" s="196"/>
      <c r="U28" s="173"/>
      <c r="V28" s="174"/>
      <c r="W28" s="174"/>
      <c r="X28" s="174"/>
      <c r="Y28" s="174"/>
      <c r="Z28" s="175"/>
      <c r="AA28" s="212">
        <f>SUM(O26)-SUM(U26)</f>
        <v>4812</v>
      </c>
      <c r="AB28" s="213"/>
      <c r="AC28" s="213"/>
      <c r="AD28" s="213"/>
      <c r="AE28" s="213"/>
      <c r="AF28" s="214"/>
      <c r="AG28" s="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6"/>
      <c r="BC28" s="9"/>
    </row>
    <row r="29" spans="2:55" ht="13.5">
      <c r="B29" s="25"/>
      <c r="C29" s="165"/>
      <c r="D29" s="165"/>
      <c r="E29" s="165"/>
      <c r="F29" s="165"/>
      <c r="G29" s="166"/>
      <c r="H29" s="34"/>
      <c r="I29" s="179"/>
      <c r="J29" s="179"/>
      <c r="K29" s="179"/>
      <c r="L29" s="179"/>
      <c r="M29" s="179"/>
      <c r="N29" s="180"/>
      <c r="O29" s="188">
        <v>170000</v>
      </c>
      <c r="P29" s="189"/>
      <c r="Q29" s="189"/>
      <c r="R29" s="189"/>
      <c r="S29" s="189"/>
      <c r="T29" s="190"/>
      <c r="U29" s="167">
        <f>AL29+AV29+AL30+AV30</f>
        <v>131718</v>
      </c>
      <c r="V29" s="168"/>
      <c r="W29" s="168"/>
      <c r="X29" s="168"/>
      <c r="Y29" s="168"/>
      <c r="Z29" s="169"/>
      <c r="AA29" s="215"/>
      <c r="AB29" s="216"/>
      <c r="AC29" s="216"/>
      <c r="AD29" s="216"/>
      <c r="AE29" s="216"/>
      <c r="AF29" s="217"/>
      <c r="AG29" s="13"/>
      <c r="AH29" s="126" t="s">
        <v>44</v>
      </c>
      <c r="AI29" s="126"/>
      <c r="AJ29" s="126"/>
      <c r="AK29" s="126"/>
      <c r="AL29" s="127">
        <v>16900</v>
      </c>
      <c r="AM29" s="127"/>
      <c r="AN29" s="127"/>
      <c r="AO29" s="127"/>
      <c r="AP29" s="127"/>
      <c r="AQ29" s="49"/>
      <c r="AR29" s="126" t="s">
        <v>89</v>
      </c>
      <c r="AS29" s="126"/>
      <c r="AT29" s="126"/>
      <c r="AU29" s="126"/>
      <c r="AV29" s="127">
        <v>39238</v>
      </c>
      <c r="AW29" s="127"/>
      <c r="AX29" s="127"/>
      <c r="AY29" s="127"/>
      <c r="AZ29" s="127"/>
      <c r="BA29" s="127"/>
      <c r="BB29" s="132"/>
    </row>
    <row r="30" spans="2:55" ht="13.5">
      <c r="B30" s="25"/>
      <c r="C30" s="28"/>
      <c r="D30" s="28"/>
      <c r="E30" s="28"/>
      <c r="F30" s="28"/>
      <c r="G30" s="29"/>
      <c r="H30" s="35"/>
      <c r="I30" s="32"/>
      <c r="J30" s="32"/>
      <c r="K30" s="32"/>
      <c r="L30" s="32"/>
      <c r="M30" s="32"/>
      <c r="N30" s="33"/>
      <c r="O30" s="191"/>
      <c r="P30" s="192"/>
      <c r="Q30" s="192"/>
      <c r="R30" s="192"/>
      <c r="S30" s="192"/>
      <c r="T30" s="193"/>
      <c r="U30" s="170"/>
      <c r="V30" s="171"/>
      <c r="W30" s="171"/>
      <c r="X30" s="171"/>
      <c r="Y30" s="171"/>
      <c r="Z30" s="172"/>
      <c r="AA30" s="129"/>
      <c r="AB30" s="130"/>
      <c r="AC30" s="130"/>
      <c r="AD30" s="130"/>
      <c r="AE30" s="130"/>
      <c r="AF30" s="131"/>
      <c r="AG30" s="14"/>
      <c r="AH30" s="274" t="s">
        <v>57</v>
      </c>
      <c r="AI30" s="274"/>
      <c r="AJ30" s="274"/>
      <c r="AK30" s="274"/>
      <c r="AL30" s="128">
        <v>75580</v>
      </c>
      <c r="AM30" s="128"/>
      <c r="AN30" s="128"/>
      <c r="AO30" s="128"/>
      <c r="AP30" s="128"/>
      <c r="AQ30" s="42"/>
      <c r="AR30" s="275" t="s">
        <v>68</v>
      </c>
      <c r="AS30" s="275"/>
      <c r="AT30" s="275"/>
      <c r="AU30" s="275"/>
      <c r="AV30" s="128">
        <v>0</v>
      </c>
      <c r="AW30" s="128"/>
      <c r="AX30" s="128"/>
      <c r="AY30" s="128"/>
      <c r="AZ30" s="128"/>
      <c r="BA30" s="128"/>
      <c r="BB30" s="133"/>
    </row>
    <row r="31" spans="2:55" ht="13.5">
      <c r="B31" s="25"/>
      <c r="C31" s="165"/>
      <c r="D31" s="165"/>
      <c r="E31" s="165"/>
      <c r="F31" s="165"/>
      <c r="G31" s="166"/>
      <c r="H31" s="36">
        <v>2</v>
      </c>
      <c r="I31" s="183" t="s">
        <v>16</v>
      </c>
      <c r="J31" s="183"/>
      <c r="K31" s="183"/>
      <c r="L31" s="183"/>
      <c r="M31" s="183"/>
      <c r="N31" s="184"/>
      <c r="O31" s="194"/>
      <c r="P31" s="195"/>
      <c r="Q31" s="195"/>
      <c r="R31" s="195"/>
      <c r="S31" s="195"/>
      <c r="T31" s="196"/>
      <c r="U31" s="173"/>
      <c r="V31" s="174"/>
      <c r="W31" s="174"/>
      <c r="X31" s="174"/>
      <c r="Y31" s="174"/>
      <c r="Z31" s="175"/>
      <c r="AA31" s="212">
        <f>SUM(O29)-SUM(U29:Z31)</f>
        <v>38282</v>
      </c>
      <c r="AB31" s="213"/>
      <c r="AC31" s="213"/>
      <c r="AD31" s="213"/>
      <c r="AE31" s="213"/>
      <c r="AF31" s="214"/>
      <c r="AG31" s="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6"/>
    </row>
    <row r="32" spans="2:55" ht="13.5">
      <c r="B32" s="25"/>
      <c r="C32" s="165"/>
      <c r="D32" s="165"/>
      <c r="E32" s="165"/>
      <c r="F32" s="165"/>
      <c r="G32" s="166"/>
      <c r="H32" s="34"/>
      <c r="I32" s="179"/>
      <c r="J32" s="179"/>
      <c r="K32" s="179"/>
      <c r="L32" s="179"/>
      <c r="M32" s="179"/>
      <c r="N32" s="180"/>
      <c r="O32" s="188">
        <v>155000</v>
      </c>
      <c r="P32" s="189"/>
      <c r="Q32" s="189"/>
      <c r="R32" s="189"/>
      <c r="S32" s="189"/>
      <c r="T32" s="190"/>
      <c r="U32" s="167">
        <f>AL32+AV32+AL33+AV33</f>
        <v>135192</v>
      </c>
      <c r="V32" s="168"/>
      <c r="W32" s="168"/>
      <c r="X32" s="168"/>
      <c r="Y32" s="168"/>
      <c r="Z32" s="169"/>
      <c r="AA32" s="215"/>
      <c r="AB32" s="216"/>
      <c r="AC32" s="216"/>
      <c r="AD32" s="216"/>
      <c r="AE32" s="216"/>
      <c r="AF32" s="217"/>
      <c r="AG32" s="13"/>
      <c r="AH32" s="126" t="s">
        <v>44</v>
      </c>
      <c r="AI32" s="126"/>
      <c r="AJ32" s="126"/>
      <c r="AK32" s="126"/>
      <c r="AL32" s="127">
        <v>31440</v>
      </c>
      <c r="AM32" s="127"/>
      <c r="AN32" s="127"/>
      <c r="AO32" s="127"/>
      <c r="AP32" s="127"/>
      <c r="AQ32" s="49"/>
      <c r="AR32" s="126" t="s">
        <v>89</v>
      </c>
      <c r="AS32" s="126"/>
      <c r="AT32" s="126"/>
      <c r="AU32" s="126"/>
      <c r="AV32" s="127">
        <v>42952</v>
      </c>
      <c r="AW32" s="127"/>
      <c r="AX32" s="127"/>
      <c r="AY32" s="127"/>
      <c r="AZ32" s="127"/>
      <c r="BA32" s="127"/>
      <c r="BB32" s="132"/>
    </row>
    <row r="33" spans="2:54" ht="13.5">
      <c r="B33" s="25"/>
      <c r="C33" s="28"/>
      <c r="D33" s="28"/>
      <c r="E33" s="28"/>
      <c r="F33" s="28"/>
      <c r="G33" s="29"/>
      <c r="H33" s="35"/>
      <c r="I33" s="32"/>
      <c r="J33" s="32"/>
      <c r="K33" s="32"/>
      <c r="L33" s="32"/>
      <c r="M33" s="32"/>
      <c r="N33" s="33"/>
      <c r="O33" s="191"/>
      <c r="P33" s="192"/>
      <c r="Q33" s="192"/>
      <c r="R33" s="192"/>
      <c r="S33" s="192"/>
      <c r="T33" s="193"/>
      <c r="U33" s="170"/>
      <c r="V33" s="171"/>
      <c r="W33" s="171"/>
      <c r="X33" s="171"/>
      <c r="Y33" s="171"/>
      <c r="Z33" s="172"/>
      <c r="AA33" s="129"/>
      <c r="AB33" s="130"/>
      <c r="AC33" s="130"/>
      <c r="AD33" s="130"/>
      <c r="AE33" s="130"/>
      <c r="AF33" s="131"/>
      <c r="AG33" s="14"/>
      <c r="AH33" s="274" t="s">
        <v>57</v>
      </c>
      <c r="AI33" s="274"/>
      <c r="AJ33" s="274"/>
      <c r="AK33" s="274"/>
      <c r="AL33" s="128">
        <v>60800</v>
      </c>
      <c r="AM33" s="128"/>
      <c r="AN33" s="128"/>
      <c r="AO33" s="128"/>
      <c r="AP33" s="128"/>
      <c r="AQ33" s="42"/>
      <c r="AR33" s="275" t="s">
        <v>68</v>
      </c>
      <c r="AS33" s="275"/>
      <c r="AT33" s="275"/>
      <c r="AU33" s="275"/>
      <c r="AV33" s="128">
        <v>0</v>
      </c>
      <c r="AW33" s="128"/>
      <c r="AX33" s="128"/>
      <c r="AY33" s="128"/>
      <c r="AZ33" s="128"/>
      <c r="BA33" s="128"/>
      <c r="BB33" s="133"/>
    </row>
    <row r="34" spans="2:54" ht="13.5">
      <c r="B34" s="24"/>
      <c r="C34" s="162"/>
      <c r="D34" s="162"/>
      <c r="E34" s="162"/>
      <c r="F34" s="162"/>
      <c r="G34" s="163"/>
      <c r="H34" s="36">
        <v>3</v>
      </c>
      <c r="I34" s="183" t="s">
        <v>17</v>
      </c>
      <c r="J34" s="183"/>
      <c r="K34" s="183"/>
      <c r="L34" s="183"/>
      <c r="M34" s="183"/>
      <c r="N34" s="184"/>
      <c r="O34" s="194"/>
      <c r="P34" s="195"/>
      <c r="Q34" s="195"/>
      <c r="R34" s="195"/>
      <c r="S34" s="195"/>
      <c r="T34" s="196"/>
      <c r="U34" s="173"/>
      <c r="V34" s="174"/>
      <c r="W34" s="174"/>
      <c r="X34" s="174"/>
      <c r="Y34" s="174"/>
      <c r="Z34" s="175"/>
      <c r="AA34" s="212">
        <f>SUM(O32)-SUM(U32)</f>
        <v>19808</v>
      </c>
      <c r="AB34" s="213"/>
      <c r="AC34" s="213"/>
      <c r="AD34" s="213"/>
      <c r="AE34" s="213"/>
      <c r="AF34" s="214"/>
      <c r="AG34" s="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6"/>
    </row>
    <row r="35" spans="2:54" ht="13.5">
      <c r="B35" s="37">
        <v>2</v>
      </c>
      <c r="C35" s="160" t="s">
        <v>76</v>
      </c>
      <c r="D35" s="160"/>
      <c r="E35" s="160"/>
      <c r="F35" s="160"/>
      <c r="G35" s="161"/>
      <c r="H35" s="23"/>
      <c r="I35" s="144"/>
      <c r="J35" s="144"/>
      <c r="K35" s="144"/>
      <c r="L35" s="144"/>
      <c r="M35" s="144"/>
      <c r="N35" s="145"/>
      <c r="O35" s="146">
        <f>O36</f>
        <v>36000</v>
      </c>
      <c r="P35" s="147"/>
      <c r="Q35" s="147"/>
      <c r="R35" s="147"/>
      <c r="S35" s="147"/>
      <c r="T35" s="148"/>
      <c r="U35" s="149">
        <f>U36</f>
        <v>35400</v>
      </c>
      <c r="V35" s="150"/>
      <c r="W35" s="150"/>
      <c r="X35" s="150"/>
      <c r="Y35" s="150"/>
      <c r="Z35" s="151"/>
      <c r="AA35" s="149">
        <f t="shared" ref="AA35:AA45" si="1">O35-U35</f>
        <v>600</v>
      </c>
      <c r="AB35" s="150"/>
      <c r="AC35" s="150"/>
      <c r="AD35" s="150"/>
      <c r="AE35" s="150"/>
      <c r="AF35" s="151"/>
      <c r="AG35" s="19"/>
      <c r="AH35" s="118" t="s">
        <v>160</v>
      </c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9"/>
    </row>
    <row r="36" spans="2:54" ht="13.5">
      <c r="B36" s="24"/>
      <c r="C36" s="162" t="s">
        <v>77</v>
      </c>
      <c r="D36" s="162"/>
      <c r="E36" s="162"/>
      <c r="F36" s="162"/>
      <c r="G36" s="163"/>
      <c r="H36" s="36">
        <v>1</v>
      </c>
      <c r="I36" s="137" t="s">
        <v>88</v>
      </c>
      <c r="J36" s="137"/>
      <c r="K36" s="137"/>
      <c r="L36" s="137"/>
      <c r="M36" s="137"/>
      <c r="N36" s="138"/>
      <c r="O36" s="139">
        <v>36000</v>
      </c>
      <c r="P36" s="140"/>
      <c r="Q36" s="140"/>
      <c r="R36" s="140"/>
      <c r="S36" s="140"/>
      <c r="T36" s="141"/>
      <c r="U36" s="185">
        <v>35400</v>
      </c>
      <c r="V36" s="186"/>
      <c r="W36" s="186"/>
      <c r="X36" s="186"/>
      <c r="Y36" s="186"/>
      <c r="Z36" s="187"/>
      <c r="AA36" s="149">
        <f t="shared" si="1"/>
        <v>600</v>
      </c>
      <c r="AB36" s="150"/>
      <c r="AC36" s="150"/>
      <c r="AD36" s="150"/>
      <c r="AE36" s="150"/>
      <c r="AF36" s="151"/>
      <c r="AG36" s="15"/>
      <c r="AH36" s="253" t="s">
        <v>159</v>
      </c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4"/>
    </row>
    <row r="37" spans="2:54" ht="13.5">
      <c r="B37" s="22">
        <v>3</v>
      </c>
      <c r="C37" s="156" t="s">
        <v>20</v>
      </c>
      <c r="D37" s="156"/>
      <c r="E37" s="156"/>
      <c r="F37" s="156"/>
      <c r="G37" s="157"/>
      <c r="H37" s="23"/>
      <c r="I37" s="144"/>
      <c r="J37" s="144"/>
      <c r="K37" s="144"/>
      <c r="L37" s="144"/>
      <c r="M37" s="144"/>
      <c r="N37" s="145"/>
      <c r="O37" s="146">
        <f>SUM(O38:O41)</f>
        <v>95000</v>
      </c>
      <c r="P37" s="147"/>
      <c r="Q37" s="147"/>
      <c r="R37" s="147"/>
      <c r="S37" s="147"/>
      <c r="T37" s="148"/>
      <c r="U37" s="149">
        <f>SUM(U38:U41)</f>
        <v>86640</v>
      </c>
      <c r="V37" s="150"/>
      <c r="W37" s="150"/>
      <c r="X37" s="150"/>
      <c r="Y37" s="150"/>
      <c r="Z37" s="151"/>
      <c r="AA37" s="149">
        <f t="shared" si="1"/>
        <v>8360</v>
      </c>
      <c r="AB37" s="150"/>
      <c r="AC37" s="150"/>
      <c r="AD37" s="150"/>
      <c r="AE37" s="150"/>
      <c r="AF37" s="151"/>
      <c r="AG37" s="15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7"/>
    </row>
    <row r="38" spans="2:54" ht="13.5">
      <c r="B38" s="25"/>
      <c r="C38" s="154"/>
      <c r="D38" s="154"/>
      <c r="E38" s="154"/>
      <c r="F38" s="154"/>
      <c r="G38" s="155"/>
      <c r="H38" s="23">
        <v>1</v>
      </c>
      <c r="I38" s="137" t="s">
        <v>21</v>
      </c>
      <c r="J38" s="137"/>
      <c r="K38" s="137"/>
      <c r="L38" s="137"/>
      <c r="M38" s="137"/>
      <c r="N38" s="138"/>
      <c r="O38" s="139">
        <v>5000</v>
      </c>
      <c r="P38" s="140"/>
      <c r="Q38" s="140"/>
      <c r="R38" s="140"/>
      <c r="S38" s="140"/>
      <c r="T38" s="141"/>
      <c r="U38" s="185">
        <v>5000</v>
      </c>
      <c r="V38" s="186"/>
      <c r="W38" s="186"/>
      <c r="X38" s="186"/>
      <c r="Y38" s="186"/>
      <c r="Z38" s="187"/>
      <c r="AA38" s="149">
        <f t="shared" si="1"/>
        <v>0</v>
      </c>
      <c r="AB38" s="150"/>
      <c r="AC38" s="150"/>
      <c r="AD38" s="150"/>
      <c r="AE38" s="150"/>
      <c r="AF38" s="151"/>
      <c r="AG38" s="15"/>
      <c r="AH38" s="115" t="s">
        <v>102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6"/>
    </row>
    <row r="39" spans="2:54" ht="13.5">
      <c r="B39" s="25"/>
      <c r="C39" s="154"/>
      <c r="D39" s="154"/>
      <c r="E39" s="154"/>
      <c r="F39" s="154"/>
      <c r="G39" s="155"/>
      <c r="H39" s="23">
        <v>2</v>
      </c>
      <c r="I39" s="137" t="s">
        <v>22</v>
      </c>
      <c r="J39" s="137"/>
      <c r="K39" s="137"/>
      <c r="L39" s="137"/>
      <c r="M39" s="137"/>
      <c r="N39" s="138"/>
      <c r="O39" s="139">
        <v>80000</v>
      </c>
      <c r="P39" s="140"/>
      <c r="Q39" s="140"/>
      <c r="R39" s="140"/>
      <c r="S39" s="140"/>
      <c r="T39" s="141"/>
      <c r="U39" s="185">
        <v>80000</v>
      </c>
      <c r="V39" s="186"/>
      <c r="W39" s="186"/>
      <c r="X39" s="186"/>
      <c r="Y39" s="186"/>
      <c r="Z39" s="187"/>
      <c r="AA39" s="149">
        <f t="shared" si="1"/>
        <v>0</v>
      </c>
      <c r="AB39" s="150"/>
      <c r="AC39" s="150"/>
      <c r="AD39" s="150"/>
      <c r="AE39" s="150"/>
      <c r="AF39" s="151"/>
      <c r="AG39" s="15"/>
      <c r="AH39" s="115" t="s">
        <v>72</v>
      </c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</row>
    <row r="40" spans="2:54" ht="13.5">
      <c r="B40" s="25"/>
      <c r="C40" s="154"/>
      <c r="D40" s="154"/>
      <c r="E40" s="154"/>
      <c r="F40" s="154"/>
      <c r="G40" s="155"/>
      <c r="H40" s="23">
        <v>3</v>
      </c>
      <c r="I40" s="137" t="s">
        <v>23</v>
      </c>
      <c r="J40" s="137"/>
      <c r="K40" s="137"/>
      <c r="L40" s="137"/>
      <c r="M40" s="137"/>
      <c r="N40" s="138"/>
      <c r="O40" s="139">
        <v>5000</v>
      </c>
      <c r="P40" s="140"/>
      <c r="Q40" s="140"/>
      <c r="R40" s="140"/>
      <c r="S40" s="140"/>
      <c r="T40" s="141"/>
      <c r="U40" s="185">
        <v>0</v>
      </c>
      <c r="V40" s="186"/>
      <c r="W40" s="186"/>
      <c r="X40" s="186"/>
      <c r="Y40" s="186"/>
      <c r="Z40" s="187"/>
      <c r="AA40" s="149">
        <f t="shared" si="1"/>
        <v>5000</v>
      </c>
      <c r="AB40" s="150"/>
      <c r="AC40" s="150"/>
      <c r="AD40" s="150"/>
      <c r="AE40" s="150"/>
      <c r="AF40" s="151"/>
      <c r="AG40" s="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6"/>
    </row>
    <row r="41" spans="2:54" ht="13.5">
      <c r="B41" s="24"/>
      <c r="C41" s="158"/>
      <c r="D41" s="158"/>
      <c r="E41" s="158"/>
      <c r="F41" s="158"/>
      <c r="G41" s="159"/>
      <c r="H41" s="23">
        <v>4</v>
      </c>
      <c r="I41" s="137" t="s">
        <v>24</v>
      </c>
      <c r="J41" s="137"/>
      <c r="K41" s="137"/>
      <c r="L41" s="137"/>
      <c r="M41" s="137"/>
      <c r="N41" s="138"/>
      <c r="O41" s="139">
        <v>5000</v>
      </c>
      <c r="P41" s="140"/>
      <c r="Q41" s="140"/>
      <c r="R41" s="140"/>
      <c r="S41" s="140"/>
      <c r="T41" s="141"/>
      <c r="U41" s="185">
        <v>1640</v>
      </c>
      <c r="V41" s="186"/>
      <c r="W41" s="186"/>
      <c r="X41" s="186"/>
      <c r="Y41" s="186"/>
      <c r="Z41" s="187"/>
      <c r="AA41" s="149">
        <f t="shared" si="1"/>
        <v>3360</v>
      </c>
      <c r="AB41" s="150"/>
      <c r="AC41" s="150"/>
      <c r="AD41" s="150"/>
      <c r="AE41" s="150"/>
      <c r="AF41" s="151"/>
      <c r="AG41" s="15"/>
      <c r="AH41" s="115" t="s">
        <v>83</v>
      </c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</row>
    <row r="42" spans="2:54" ht="13.5">
      <c r="B42" s="37">
        <v>4</v>
      </c>
      <c r="C42" s="160" t="s">
        <v>94</v>
      </c>
      <c r="D42" s="160"/>
      <c r="E42" s="160"/>
      <c r="F42" s="160"/>
      <c r="G42" s="161"/>
      <c r="H42" s="23"/>
      <c r="I42" s="144"/>
      <c r="J42" s="144"/>
      <c r="K42" s="144"/>
      <c r="L42" s="144"/>
      <c r="M42" s="144"/>
      <c r="N42" s="145"/>
      <c r="O42" s="149">
        <f>O43</f>
        <v>5000</v>
      </c>
      <c r="P42" s="150"/>
      <c r="Q42" s="150"/>
      <c r="R42" s="150"/>
      <c r="S42" s="150"/>
      <c r="T42" s="151"/>
      <c r="U42" s="149">
        <f>U43</f>
        <v>0</v>
      </c>
      <c r="V42" s="150"/>
      <c r="W42" s="150"/>
      <c r="X42" s="150"/>
      <c r="Y42" s="150"/>
      <c r="Z42" s="151"/>
      <c r="AA42" s="149">
        <f t="shared" si="1"/>
        <v>5000</v>
      </c>
      <c r="AB42" s="150"/>
      <c r="AC42" s="150"/>
      <c r="AD42" s="150"/>
      <c r="AE42" s="150"/>
      <c r="AF42" s="151"/>
      <c r="AG42" s="19"/>
      <c r="AH42" s="118" t="s">
        <v>97</v>
      </c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9"/>
    </row>
    <row r="43" spans="2:54" ht="13.5">
      <c r="B43" s="24"/>
      <c r="C43" s="162" t="s">
        <v>95</v>
      </c>
      <c r="D43" s="162"/>
      <c r="E43" s="162"/>
      <c r="F43" s="162"/>
      <c r="G43" s="163"/>
      <c r="H43" s="36">
        <v>1</v>
      </c>
      <c r="I43" s="137" t="s">
        <v>96</v>
      </c>
      <c r="J43" s="137"/>
      <c r="K43" s="137"/>
      <c r="L43" s="137"/>
      <c r="M43" s="137"/>
      <c r="N43" s="138"/>
      <c r="O43" s="185">
        <v>5000</v>
      </c>
      <c r="P43" s="186"/>
      <c r="Q43" s="186"/>
      <c r="R43" s="186"/>
      <c r="S43" s="186"/>
      <c r="T43" s="187"/>
      <c r="U43" s="185">
        <v>0</v>
      </c>
      <c r="V43" s="186"/>
      <c r="W43" s="186"/>
      <c r="X43" s="186"/>
      <c r="Y43" s="186"/>
      <c r="Z43" s="187"/>
      <c r="AA43" s="149">
        <f t="shared" si="1"/>
        <v>5000</v>
      </c>
      <c r="AB43" s="150"/>
      <c r="AC43" s="150"/>
      <c r="AD43" s="150"/>
      <c r="AE43" s="150"/>
      <c r="AF43" s="151"/>
      <c r="AG43" s="15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4"/>
    </row>
    <row r="44" spans="2:54" ht="13.5">
      <c r="B44" s="22">
        <v>5</v>
      </c>
      <c r="C44" s="156" t="s">
        <v>25</v>
      </c>
      <c r="D44" s="156"/>
      <c r="E44" s="156"/>
      <c r="F44" s="156"/>
      <c r="G44" s="157"/>
      <c r="H44" s="23"/>
      <c r="I44" s="144"/>
      <c r="J44" s="144"/>
      <c r="K44" s="144"/>
      <c r="L44" s="144"/>
      <c r="M44" s="144"/>
      <c r="N44" s="145"/>
      <c r="O44" s="146">
        <f>O45</f>
        <v>78000</v>
      </c>
      <c r="P44" s="147"/>
      <c r="Q44" s="147"/>
      <c r="R44" s="147"/>
      <c r="S44" s="147"/>
      <c r="T44" s="148"/>
      <c r="U44" s="149">
        <f>U45</f>
        <v>78000</v>
      </c>
      <c r="V44" s="150"/>
      <c r="W44" s="150"/>
      <c r="X44" s="150"/>
      <c r="Y44" s="150"/>
      <c r="Z44" s="151"/>
      <c r="AA44" s="149">
        <f t="shared" si="1"/>
        <v>0</v>
      </c>
      <c r="AB44" s="150"/>
      <c r="AC44" s="150"/>
      <c r="AD44" s="150"/>
      <c r="AE44" s="150"/>
      <c r="AF44" s="151"/>
      <c r="AG44" s="17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7"/>
    </row>
    <row r="45" spans="2:54" ht="13.5">
      <c r="B45" s="25"/>
      <c r="C45" s="26"/>
      <c r="D45" s="26"/>
      <c r="E45" s="26"/>
      <c r="F45" s="26"/>
      <c r="G45" s="27"/>
      <c r="H45" s="34"/>
      <c r="I45" s="30"/>
      <c r="J45" s="30"/>
      <c r="K45" s="30"/>
      <c r="L45" s="30"/>
      <c r="M45" s="30"/>
      <c r="N45" s="31"/>
      <c r="O45" s="188">
        <v>78000</v>
      </c>
      <c r="P45" s="189"/>
      <c r="Q45" s="189"/>
      <c r="R45" s="189"/>
      <c r="S45" s="189"/>
      <c r="T45" s="190"/>
      <c r="U45" s="167">
        <f>(AO45*AU45)+(AO46*AU46)</f>
        <v>78000</v>
      </c>
      <c r="V45" s="168"/>
      <c r="W45" s="168"/>
      <c r="X45" s="168"/>
      <c r="Y45" s="168"/>
      <c r="Z45" s="169"/>
      <c r="AA45" s="167">
        <f t="shared" si="1"/>
        <v>0</v>
      </c>
      <c r="AB45" s="168"/>
      <c r="AC45" s="168"/>
      <c r="AD45" s="168"/>
      <c r="AE45" s="168"/>
      <c r="AF45" s="169"/>
      <c r="AG45" s="18"/>
      <c r="AH45" s="123" t="s">
        <v>73</v>
      </c>
      <c r="AI45" s="123"/>
      <c r="AJ45" s="123"/>
      <c r="AK45" s="123"/>
      <c r="AL45" s="123"/>
      <c r="AM45" s="123"/>
      <c r="AN45" s="123"/>
      <c r="AO45" s="127">
        <v>7000</v>
      </c>
      <c r="AP45" s="127"/>
      <c r="AQ45" s="127"/>
      <c r="AR45" s="127"/>
      <c r="AS45" s="127"/>
      <c r="AT45" s="41" t="s">
        <v>60</v>
      </c>
      <c r="AU45" s="273">
        <v>4</v>
      </c>
      <c r="AV45" s="273"/>
      <c r="AW45" s="123" t="s">
        <v>61</v>
      </c>
      <c r="AX45" s="123"/>
      <c r="AY45" s="127"/>
      <c r="AZ45" s="127"/>
      <c r="BA45" s="127"/>
      <c r="BB45" s="132"/>
    </row>
    <row r="46" spans="2:54" ht="13.5">
      <c r="B46" s="24"/>
      <c r="C46" s="158"/>
      <c r="D46" s="158"/>
      <c r="E46" s="158"/>
      <c r="F46" s="158"/>
      <c r="G46" s="159"/>
      <c r="H46" s="36">
        <v>1</v>
      </c>
      <c r="I46" s="183" t="s">
        <v>25</v>
      </c>
      <c r="J46" s="183"/>
      <c r="K46" s="183"/>
      <c r="L46" s="183"/>
      <c r="M46" s="183"/>
      <c r="N46" s="184"/>
      <c r="O46" s="194"/>
      <c r="P46" s="195"/>
      <c r="Q46" s="195"/>
      <c r="R46" s="195"/>
      <c r="S46" s="195"/>
      <c r="T46" s="196"/>
      <c r="U46" s="173"/>
      <c r="V46" s="174"/>
      <c r="W46" s="174"/>
      <c r="X46" s="174"/>
      <c r="Y46" s="174"/>
      <c r="Z46" s="175"/>
      <c r="AA46" s="173"/>
      <c r="AB46" s="174"/>
      <c r="AC46" s="174"/>
      <c r="AD46" s="174"/>
      <c r="AE46" s="174"/>
      <c r="AF46" s="175"/>
      <c r="AG46" s="15"/>
      <c r="AH46" s="280" t="s">
        <v>73</v>
      </c>
      <c r="AI46" s="280"/>
      <c r="AJ46" s="280"/>
      <c r="AK46" s="280"/>
      <c r="AL46" s="280"/>
      <c r="AM46" s="280"/>
      <c r="AN46" s="280"/>
      <c r="AO46" s="281">
        <v>10000</v>
      </c>
      <c r="AP46" s="281"/>
      <c r="AQ46" s="281"/>
      <c r="AR46" s="281"/>
      <c r="AS46" s="281"/>
      <c r="AT46" s="11" t="s">
        <v>60</v>
      </c>
      <c r="AU46" s="279">
        <v>5</v>
      </c>
      <c r="AV46" s="279"/>
      <c r="AW46" s="280" t="s">
        <v>61</v>
      </c>
      <c r="AX46" s="280"/>
      <c r="AY46" s="281"/>
      <c r="AZ46" s="281"/>
      <c r="BA46" s="281"/>
      <c r="BB46" s="282"/>
    </row>
    <row r="47" spans="2:54" ht="13.5">
      <c r="B47" s="37">
        <v>6</v>
      </c>
      <c r="C47" s="160" t="s">
        <v>26</v>
      </c>
      <c r="D47" s="160"/>
      <c r="E47" s="160"/>
      <c r="F47" s="160"/>
      <c r="G47" s="161"/>
      <c r="H47" s="23"/>
      <c r="I47" s="144"/>
      <c r="J47" s="144"/>
      <c r="K47" s="144"/>
      <c r="L47" s="144"/>
      <c r="M47" s="144"/>
      <c r="N47" s="145"/>
      <c r="O47" s="149">
        <f>SUM(O48:T49)</f>
        <v>65000</v>
      </c>
      <c r="P47" s="150"/>
      <c r="Q47" s="150"/>
      <c r="R47" s="150"/>
      <c r="S47" s="150"/>
      <c r="T47" s="151"/>
      <c r="U47" s="149">
        <f>SUM(U48:Z49)</f>
        <v>63860</v>
      </c>
      <c r="V47" s="150"/>
      <c r="W47" s="150"/>
      <c r="X47" s="150"/>
      <c r="Y47" s="150"/>
      <c r="Z47" s="151"/>
      <c r="AA47" s="149">
        <f>O47-U47</f>
        <v>1140</v>
      </c>
      <c r="AB47" s="150"/>
      <c r="AC47" s="150"/>
      <c r="AD47" s="150"/>
      <c r="AE47" s="150"/>
      <c r="AF47" s="151"/>
      <c r="AG47" s="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9"/>
    </row>
    <row r="48" spans="2:54" ht="13.5">
      <c r="B48" s="40"/>
      <c r="C48" s="269" t="s">
        <v>99</v>
      </c>
      <c r="D48" s="269"/>
      <c r="E48" s="269"/>
      <c r="F48" s="269"/>
      <c r="G48" s="270"/>
      <c r="H48" s="23">
        <v>1</v>
      </c>
      <c r="I48" s="137" t="s">
        <v>84</v>
      </c>
      <c r="J48" s="176"/>
      <c r="K48" s="176"/>
      <c r="L48" s="176"/>
      <c r="M48" s="176"/>
      <c r="N48" s="177"/>
      <c r="O48" s="139">
        <v>30000</v>
      </c>
      <c r="P48" s="140"/>
      <c r="Q48" s="140"/>
      <c r="R48" s="140"/>
      <c r="S48" s="140"/>
      <c r="T48" s="141"/>
      <c r="U48" s="185">
        <v>30000</v>
      </c>
      <c r="V48" s="186"/>
      <c r="W48" s="186"/>
      <c r="X48" s="186"/>
      <c r="Y48" s="186"/>
      <c r="Z48" s="187"/>
      <c r="AA48" s="149">
        <f>O48-U48</f>
        <v>0</v>
      </c>
      <c r="AB48" s="150"/>
      <c r="AC48" s="150"/>
      <c r="AD48" s="150"/>
      <c r="AE48" s="150"/>
      <c r="AF48" s="151"/>
      <c r="AG48" s="17"/>
      <c r="AH48" s="256" t="s">
        <v>28</v>
      </c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7"/>
    </row>
    <row r="49" spans="2:54" ht="13.5">
      <c r="B49" s="40"/>
      <c r="C49" s="269"/>
      <c r="D49" s="271"/>
      <c r="E49" s="271"/>
      <c r="F49" s="271"/>
      <c r="G49" s="272"/>
      <c r="H49" s="23">
        <v>2</v>
      </c>
      <c r="I49" s="137" t="s">
        <v>29</v>
      </c>
      <c r="J49" s="176"/>
      <c r="K49" s="176"/>
      <c r="L49" s="176"/>
      <c r="M49" s="176"/>
      <c r="N49" s="177"/>
      <c r="O49" s="185">
        <v>35000</v>
      </c>
      <c r="P49" s="186"/>
      <c r="Q49" s="186"/>
      <c r="R49" s="186"/>
      <c r="S49" s="186"/>
      <c r="T49" s="187"/>
      <c r="U49" s="185">
        <v>33860</v>
      </c>
      <c r="V49" s="186"/>
      <c r="W49" s="186"/>
      <c r="X49" s="186"/>
      <c r="Y49" s="186"/>
      <c r="Z49" s="187"/>
      <c r="AA49" s="149">
        <f>O49-U49</f>
        <v>1140</v>
      </c>
      <c r="AB49" s="150"/>
      <c r="AC49" s="150"/>
      <c r="AD49" s="150"/>
      <c r="AE49" s="150"/>
      <c r="AF49" s="151"/>
      <c r="AG49" s="17"/>
      <c r="AH49" s="256" t="s">
        <v>103</v>
      </c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7"/>
    </row>
    <row r="50" spans="2:54" ht="13.5">
      <c r="B50" s="37">
        <v>7</v>
      </c>
      <c r="C50" s="160" t="s">
        <v>27</v>
      </c>
      <c r="D50" s="160"/>
      <c r="E50" s="160"/>
      <c r="F50" s="160"/>
      <c r="G50" s="161"/>
      <c r="H50" s="23"/>
      <c r="I50" s="144"/>
      <c r="J50" s="144"/>
      <c r="K50" s="144"/>
      <c r="L50" s="144"/>
      <c r="M50" s="144"/>
      <c r="N50" s="145"/>
      <c r="O50" s="146">
        <f>SUM(O51:O54)</f>
        <v>130000</v>
      </c>
      <c r="P50" s="147"/>
      <c r="Q50" s="147"/>
      <c r="R50" s="147"/>
      <c r="S50" s="147"/>
      <c r="T50" s="148"/>
      <c r="U50" s="149">
        <f>SUM(U51:U54)</f>
        <v>120320</v>
      </c>
      <c r="V50" s="150"/>
      <c r="W50" s="150"/>
      <c r="X50" s="150"/>
      <c r="Y50" s="150"/>
      <c r="Z50" s="151"/>
      <c r="AA50" s="149">
        <f>O50-U50</f>
        <v>9680</v>
      </c>
      <c r="AB50" s="150"/>
      <c r="AC50" s="150"/>
      <c r="AD50" s="150"/>
      <c r="AE50" s="150"/>
      <c r="AF50" s="151"/>
      <c r="AG50" s="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9"/>
    </row>
    <row r="51" spans="2:54" ht="13.5">
      <c r="B51" s="25"/>
      <c r="C51" s="165" t="s">
        <v>78</v>
      </c>
      <c r="D51" s="165"/>
      <c r="E51" s="165"/>
      <c r="F51" s="165"/>
      <c r="G51" s="166"/>
      <c r="H51" s="178"/>
      <c r="I51" s="179"/>
      <c r="J51" s="179"/>
      <c r="K51" s="179"/>
      <c r="L51" s="179"/>
      <c r="M51" s="179"/>
      <c r="N51" s="180"/>
      <c r="O51" s="188">
        <v>30000</v>
      </c>
      <c r="P51" s="189"/>
      <c r="Q51" s="189"/>
      <c r="R51" s="189"/>
      <c r="S51" s="189"/>
      <c r="T51" s="190"/>
      <c r="U51" s="221">
        <v>30000</v>
      </c>
      <c r="V51" s="222"/>
      <c r="W51" s="222"/>
      <c r="X51" s="222"/>
      <c r="Y51" s="222"/>
      <c r="Z51" s="223"/>
      <c r="AA51" s="215"/>
      <c r="AB51" s="216"/>
      <c r="AC51" s="216"/>
      <c r="AD51" s="216"/>
      <c r="AE51" s="216"/>
      <c r="AF51" s="217"/>
      <c r="AG51" s="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9"/>
    </row>
    <row r="52" spans="2:54" ht="13.5">
      <c r="B52" s="25"/>
      <c r="C52" s="154"/>
      <c r="D52" s="154"/>
      <c r="E52" s="154"/>
      <c r="F52" s="154"/>
      <c r="G52" s="155"/>
      <c r="H52" s="36">
        <v>1</v>
      </c>
      <c r="I52" s="183" t="s">
        <v>28</v>
      </c>
      <c r="J52" s="183"/>
      <c r="K52" s="183"/>
      <c r="L52" s="183"/>
      <c r="M52" s="183"/>
      <c r="N52" s="184"/>
      <c r="O52" s="194"/>
      <c r="P52" s="195"/>
      <c r="Q52" s="195"/>
      <c r="R52" s="195"/>
      <c r="S52" s="195"/>
      <c r="T52" s="196"/>
      <c r="U52" s="224"/>
      <c r="V52" s="225"/>
      <c r="W52" s="225"/>
      <c r="X52" s="225"/>
      <c r="Y52" s="225"/>
      <c r="Z52" s="226"/>
      <c r="AA52" s="212">
        <f>SUM(O51)-SUM(U51:Z52)</f>
        <v>0</v>
      </c>
      <c r="AB52" s="213"/>
      <c r="AC52" s="213"/>
      <c r="AD52" s="213"/>
      <c r="AE52" s="213"/>
      <c r="AF52" s="214"/>
      <c r="AG52" s="19"/>
      <c r="AH52" s="253" t="s">
        <v>28</v>
      </c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4"/>
    </row>
    <row r="53" spans="2:54" ht="13.5">
      <c r="B53" s="25"/>
      <c r="C53" s="154"/>
      <c r="D53" s="154"/>
      <c r="E53" s="154"/>
      <c r="F53" s="154"/>
      <c r="G53" s="155"/>
      <c r="H53" s="178"/>
      <c r="I53" s="179"/>
      <c r="J53" s="179"/>
      <c r="K53" s="179"/>
      <c r="L53" s="179"/>
      <c r="M53" s="179"/>
      <c r="N53" s="180"/>
      <c r="O53" s="188">
        <v>100000</v>
      </c>
      <c r="P53" s="189"/>
      <c r="Q53" s="189"/>
      <c r="R53" s="189"/>
      <c r="S53" s="189"/>
      <c r="T53" s="190"/>
      <c r="U53" s="221">
        <v>90320</v>
      </c>
      <c r="V53" s="222"/>
      <c r="W53" s="222"/>
      <c r="X53" s="222"/>
      <c r="Y53" s="222"/>
      <c r="Z53" s="223"/>
      <c r="AA53" s="215"/>
      <c r="AB53" s="216"/>
      <c r="AC53" s="216"/>
      <c r="AD53" s="216"/>
      <c r="AE53" s="216"/>
      <c r="AF53" s="217"/>
      <c r="AG53" s="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9"/>
    </row>
    <row r="54" spans="2:54" ht="13.5">
      <c r="B54" s="24"/>
      <c r="C54" s="158"/>
      <c r="D54" s="158"/>
      <c r="E54" s="158"/>
      <c r="F54" s="158"/>
      <c r="G54" s="159"/>
      <c r="H54" s="36">
        <v>2</v>
      </c>
      <c r="I54" s="183" t="s">
        <v>29</v>
      </c>
      <c r="J54" s="183"/>
      <c r="K54" s="183"/>
      <c r="L54" s="183"/>
      <c r="M54" s="183"/>
      <c r="N54" s="184"/>
      <c r="O54" s="194"/>
      <c r="P54" s="195"/>
      <c r="Q54" s="195"/>
      <c r="R54" s="195"/>
      <c r="S54" s="195"/>
      <c r="T54" s="196"/>
      <c r="U54" s="224"/>
      <c r="V54" s="225"/>
      <c r="W54" s="225"/>
      <c r="X54" s="225"/>
      <c r="Y54" s="225"/>
      <c r="Z54" s="226"/>
      <c r="AA54" s="212">
        <f>SUM(O53)-SUM(U53:Z54)</f>
        <v>9680</v>
      </c>
      <c r="AB54" s="213"/>
      <c r="AC54" s="213"/>
      <c r="AD54" s="213"/>
      <c r="AE54" s="213"/>
      <c r="AF54" s="214"/>
      <c r="AG54" s="19"/>
      <c r="AH54" s="253" t="s">
        <v>162</v>
      </c>
      <c r="AI54" s="253"/>
      <c r="AJ54" s="253"/>
      <c r="AK54" s="253"/>
      <c r="AL54" s="253"/>
      <c r="AM54" s="253"/>
      <c r="AN54" s="253"/>
      <c r="AO54" s="253"/>
      <c r="AP54" s="253"/>
      <c r="AQ54" s="253"/>
      <c r="AR54" s="253"/>
      <c r="AS54" s="253"/>
      <c r="AT54" s="253"/>
      <c r="AU54" s="253"/>
      <c r="AV54" s="253"/>
      <c r="AW54" s="253"/>
      <c r="AX54" s="253"/>
      <c r="AY54" s="253"/>
      <c r="AZ54" s="253"/>
      <c r="BA54" s="253"/>
      <c r="BB54" s="254"/>
    </row>
    <row r="55" spans="2:54" ht="13.5">
      <c r="B55" s="25">
        <v>8</v>
      </c>
      <c r="C55" s="156" t="s">
        <v>90</v>
      </c>
      <c r="D55" s="156"/>
      <c r="E55" s="156"/>
      <c r="F55" s="156"/>
      <c r="G55" s="157"/>
      <c r="H55" s="34"/>
      <c r="I55" s="181"/>
      <c r="J55" s="181"/>
      <c r="K55" s="181"/>
      <c r="L55" s="181"/>
      <c r="M55" s="181"/>
      <c r="N55" s="182"/>
      <c r="O55" s="296">
        <f>SUM(O56)</f>
        <v>5000</v>
      </c>
      <c r="P55" s="297"/>
      <c r="Q55" s="297"/>
      <c r="R55" s="297"/>
      <c r="S55" s="297"/>
      <c r="T55" s="298"/>
      <c r="U55" s="296">
        <f>SUM(U56)</f>
        <v>5000</v>
      </c>
      <c r="V55" s="297"/>
      <c r="W55" s="297"/>
      <c r="X55" s="297"/>
      <c r="Y55" s="297"/>
      <c r="Z55" s="298"/>
      <c r="AA55" s="212">
        <f>O55-U55</f>
        <v>0</v>
      </c>
      <c r="AB55" s="213"/>
      <c r="AC55" s="213"/>
      <c r="AD55" s="213"/>
      <c r="AE55" s="213"/>
      <c r="AF55" s="214"/>
      <c r="AG55" s="17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7"/>
    </row>
    <row r="56" spans="2:54" ht="13.5">
      <c r="B56" s="25"/>
      <c r="C56" s="158" t="s">
        <v>91</v>
      </c>
      <c r="D56" s="158"/>
      <c r="E56" s="158"/>
      <c r="F56" s="158"/>
      <c r="G56" s="159"/>
      <c r="H56" s="36">
        <v>1</v>
      </c>
      <c r="I56" s="183" t="s">
        <v>92</v>
      </c>
      <c r="J56" s="183"/>
      <c r="K56" s="183"/>
      <c r="L56" s="183"/>
      <c r="M56" s="183"/>
      <c r="N56" s="184"/>
      <c r="O56" s="194">
        <v>5000</v>
      </c>
      <c r="P56" s="195"/>
      <c r="Q56" s="195"/>
      <c r="R56" s="195"/>
      <c r="S56" s="195"/>
      <c r="T56" s="196"/>
      <c r="U56" s="194">
        <v>5000</v>
      </c>
      <c r="V56" s="195"/>
      <c r="W56" s="195"/>
      <c r="X56" s="195"/>
      <c r="Y56" s="195"/>
      <c r="Z56" s="196"/>
      <c r="AA56" s="212">
        <f>O56-U55</f>
        <v>0</v>
      </c>
      <c r="AB56" s="213"/>
      <c r="AC56" s="213"/>
      <c r="AD56" s="213"/>
      <c r="AE56" s="213"/>
      <c r="AF56" s="214"/>
      <c r="AG56" s="15"/>
      <c r="AH56" s="115" t="s">
        <v>92</v>
      </c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6"/>
    </row>
    <row r="57" spans="2:54" ht="13.5">
      <c r="B57" s="22">
        <v>9</v>
      </c>
      <c r="C57" s="156" t="s">
        <v>30</v>
      </c>
      <c r="D57" s="156"/>
      <c r="E57" s="156"/>
      <c r="F57" s="156"/>
      <c r="G57" s="157"/>
      <c r="H57" s="23"/>
      <c r="I57" s="144"/>
      <c r="J57" s="144"/>
      <c r="K57" s="144"/>
      <c r="L57" s="144"/>
      <c r="M57" s="144"/>
      <c r="N57" s="145"/>
      <c r="O57" s="146">
        <f>SUM(O58:O68)</f>
        <v>109000</v>
      </c>
      <c r="P57" s="147"/>
      <c r="Q57" s="147"/>
      <c r="R57" s="147"/>
      <c r="S57" s="147"/>
      <c r="T57" s="148"/>
      <c r="U57" s="149">
        <f>SUM(U58:U68)</f>
        <v>82780</v>
      </c>
      <c r="V57" s="150"/>
      <c r="W57" s="150"/>
      <c r="X57" s="150"/>
      <c r="Y57" s="150"/>
      <c r="Z57" s="151"/>
      <c r="AA57" s="149">
        <f>SUM(AA58:AA68)</f>
        <v>26220</v>
      </c>
      <c r="AB57" s="150"/>
      <c r="AC57" s="150"/>
      <c r="AD57" s="150"/>
      <c r="AE57" s="150"/>
      <c r="AF57" s="151"/>
      <c r="AG57" s="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9"/>
    </row>
    <row r="58" spans="2:54" ht="13.5">
      <c r="B58" s="25"/>
      <c r="C58" s="154"/>
      <c r="D58" s="154"/>
      <c r="E58" s="154"/>
      <c r="F58" s="154"/>
      <c r="G58" s="155"/>
      <c r="H58" s="34"/>
      <c r="I58" s="179"/>
      <c r="J58" s="179"/>
      <c r="K58" s="179"/>
      <c r="L58" s="179"/>
      <c r="M58" s="179"/>
      <c r="N58" s="180"/>
      <c r="O58" s="188">
        <v>35000</v>
      </c>
      <c r="P58" s="189"/>
      <c r="Q58" s="189"/>
      <c r="R58" s="189"/>
      <c r="S58" s="189"/>
      <c r="T58" s="190"/>
      <c r="U58" s="167">
        <f>AL58+AW58+AN59+AX59</f>
        <v>32781</v>
      </c>
      <c r="V58" s="168"/>
      <c r="W58" s="168"/>
      <c r="X58" s="168"/>
      <c r="Y58" s="168"/>
      <c r="Z58" s="169"/>
      <c r="AA58" s="215"/>
      <c r="AB58" s="216"/>
      <c r="AC58" s="216"/>
      <c r="AD58" s="216"/>
      <c r="AE58" s="216"/>
      <c r="AF58" s="217"/>
      <c r="AG58" s="13"/>
      <c r="AH58" s="123" t="s">
        <v>74</v>
      </c>
      <c r="AI58" s="123"/>
      <c r="AJ58" s="123"/>
      <c r="AK58" s="123"/>
      <c r="AL58" s="117">
        <v>7338</v>
      </c>
      <c r="AM58" s="117"/>
      <c r="AN58" s="117"/>
      <c r="AO58" s="117"/>
      <c r="AP58" s="117"/>
      <c r="AQ58" s="46"/>
      <c r="AR58" s="123" t="s">
        <v>63</v>
      </c>
      <c r="AS58" s="123"/>
      <c r="AT58" s="123"/>
      <c r="AU58" s="123"/>
      <c r="AV58" s="123"/>
      <c r="AW58" s="117">
        <v>0</v>
      </c>
      <c r="AX58" s="117"/>
      <c r="AY58" s="117"/>
      <c r="AZ58" s="117"/>
      <c r="BA58" s="118"/>
      <c r="BB58" s="119"/>
    </row>
    <row r="59" spans="2:54" ht="13.5">
      <c r="B59" s="25"/>
      <c r="C59" s="26"/>
      <c r="D59" s="26"/>
      <c r="E59" s="26"/>
      <c r="F59" s="26"/>
      <c r="G59" s="27"/>
      <c r="H59" s="35"/>
      <c r="I59" s="32"/>
      <c r="J59" s="32"/>
      <c r="K59" s="32"/>
      <c r="L59" s="32"/>
      <c r="M59" s="32"/>
      <c r="N59" s="33"/>
      <c r="O59" s="191"/>
      <c r="P59" s="192"/>
      <c r="Q59" s="192"/>
      <c r="R59" s="192"/>
      <c r="S59" s="192"/>
      <c r="T59" s="193"/>
      <c r="U59" s="170"/>
      <c r="V59" s="171"/>
      <c r="W59" s="171"/>
      <c r="X59" s="171"/>
      <c r="Y59" s="171"/>
      <c r="Z59" s="172"/>
      <c r="AA59" s="129"/>
      <c r="AB59" s="130"/>
      <c r="AC59" s="130"/>
      <c r="AD59" s="130"/>
      <c r="AE59" s="130"/>
      <c r="AF59" s="131"/>
      <c r="AG59" s="14"/>
      <c r="AH59" s="264" t="s">
        <v>93</v>
      </c>
      <c r="AI59" s="264"/>
      <c r="AJ59" s="264"/>
      <c r="AK59" s="264"/>
      <c r="AL59" s="264"/>
      <c r="AM59" s="264"/>
      <c r="AN59" s="128">
        <v>20000</v>
      </c>
      <c r="AO59" s="128"/>
      <c r="AP59" s="128"/>
      <c r="AQ59" s="128"/>
      <c r="AR59" s="128"/>
      <c r="AS59" s="54"/>
      <c r="AT59" s="267" t="s">
        <v>86</v>
      </c>
      <c r="AU59" s="268"/>
      <c r="AV59" s="268"/>
      <c r="AW59" s="268"/>
      <c r="AX59" s="120">
        <v>5443</v>
      </c>
      <c r="AY59" s="120"/>
      <c r="AZ59" s="120"/>
      <c r="BA59" s="120"/>
      <c r="BB59" s="111"/>
    </row>
    <row r="60" spans="2:54" ht="13.5">
      <c r="B60" s="25"/>
      <c r="C60" s="154"/>
      <c r="D60" s="154"/>
      <c r="E60" s="154"/>
      <c r="F60" s="154"/>
      <c r="G60" s="155"/>
      <c r="H60" s="36">
        <v>1</v>
      </c>
      <c r="I60" s="183" t="s">
        <v>79</v>
      </c>
      <c r="J60" s="183"/>
      <c r="K60" s="183"/>
      <c r="L60" s="183"/>
      <c r="M60" s="183"/>
      <c r="N60" s="184"/>
      <c r="O60" s="194"/>
      <c r="P60" s="195"/>
      <c r="Q60" s="195"/>
      <c r="R60" s="195"/>
      <c r="S60" s="195"/>
      <c r="T60" s="196"/>
      <c r="U60" s="173"/>
      <c r="V60" s="174"/>
      <c r="W60" s="174"/>
      <c r="X60" s="174"/>
      <c r="Y60" s="174"/>
      <c r="Z60" s="175"/>
      <c r="AA60" s="212">
        <f>SUM(O58)-SUM(U58)</f>
        <v>2219</v>
      </c>
      <c r="AB60" s="213"/>
      <c r="AC60" s="213"/>
      <c r="AD60" s="213"/>
      <c r="AE60" s="213"/>
      <c r="AF60" s="214"/>
      <c r="AG60" s="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6"/>
    </row>
    <row r="61" spans="2:54" ht="13.5">
      <c r="B61" s="25"/>
      <c r="C61" s="154"/>
      <c r="D61" s="154"/>
      <c r="E61" s="154"/>
      <c r="F61" s="154"/>
      <c r="G61" s="155"/>
      <c r="H61" s="34"/>
      <c r="I61" s="179"/>
      <c r="J61" s="179"/>
      <c r="K61" s="179"/>
      <c r="L61" s="179"/>
      <c r="M61" s="179"/>
      <c r="N61" s="180"/>
      <c r="O61" s="188">
        <v>14000</v>
      </c>
      <c r="P61" s="189"/>
      <c r="Q61" s="189"/>
      <c r="R61" s="189"/>
      <c r="S61" s="189"/>
      <c r="T61" s="190"/>
      <c r="U61" s="221">
        <v>8051</v>
      </c>
      <c r="V61" s="222"/>
      <c r="W61" s="222"/>
      <c r="X61" s="222"/>
      <c r="Y61" s="222"/>
      <c r="Z61" s="223"/>
      <c r="AA61" s="215"/>
      <c r="AB61" s="216"/>
      <c r="AC61" s="216"/>
      <c r="AD61" s="216"/>
      <c r="AE61" s="216"/>
      <c r="AF61" s="217"/>
      <c r="AG61" s="18" t="s">
        <v>69</v>
      </c>
      <c r="AH61" s="123" t="s">
        <v>64</v>
      </c>
      <c r="AI61" s="123"/>
      <c r="AJ61" s="123"/>
      <c r="AK61" s="123"/>
      <c r="AL61" s="123"/>
      <c r="AM61" s="123"/>
      <c r="AN61" s="123"/>
      <c r="AO61" s="123"/>
      <c r="AP61" s="123"/>
      <c r="AQ61" s="43"/>
      <c r="AR61" s="125"/>
      <c r="AS61" s="125"/>
      <c r="AT61" s="125"/>
      <c r="AU61" s="125"/>
      <c r="AV61" s="118"/>
      <c r="AW61" s="118"/>
      <c r="AX61" s="118"/>
      <c r="AY61" s="118"/>
      <c r="AZ61" s="118"/>
      <c r="BA61" s="118"/>
      <c r="BB61" s="119"/>
    </row>
    <row r="62" spans="2:54" ht="13.5">
      <c r="B62" s="25"/>
      <c r="C62" s="26"/>
      <c r="D62" s="26"/>
      <c r="E62" s="26"/>
      <c r="F62" s="26"/>
      <c r="G62" s="27"/>
      <c r="H62" s="35"/>
      <c r="I62" s="32"/>
      <c r="J62" s="32"/>
      <c r="K62" s="32"/>
      <c r="L62" s="32"/>
      <c r="M62" s="32"/>
      <c r="N62" s="33"/>
      <c r="O62" s="191"/>
      <c r="P62" s="192"/>
      <c r="Q62" s="192"/>
      <c r="R62" s="192"/>
      <c r="S62" s="192"/>
      <c r="T62" s="193"/>
      <c r="U62" s="241"/>
      <c r="V62" s="242"/>
      <c r="W62" s="242"/>
      <c r="X62" s="242"/>
      <c r="Y62" s="242"/>
      <c r="Z62" s="243"/>
      <c r="AA62" s="129"/>
      <c r="AB62" s="130"/>
      <c r="AC62" s="130"/>
      <c r="AD62" s="130"/>
      <c r="AE62" s="130"/>
      <c r="AF62" s="131"/>
      <c r="AG62" s="19"/>
      <c r="AH62" s="266"/>
      <c r="AI62" s="266"/>
      <c r="AJ62" s="266"/>
      <c r="AK62" s="266"/>
      <c r="AL62" s="266"/>
      <c r="AM62" s="266"/>
      <c r="AN62" s="266"/>
      <c r="AO62" s="266"/>
      <c r="AP62" s="266"/>
      <c r="AQ62" s="47"/>
      <c r="AR62" s="265"/>
      <c r="AS62" s="265"/>
      <c r="AT62" s="265"/>
      <c r="AU62" s="265"/>
      <c r="AV62" s="42"/>
      <c r="AW62" s="42"/>
      <c r="AX62" s="42"/>
      <c r="AY62" s="253"/>
      <c r="AZ62" s="253"/>
      <c r="BA62" s="253"/>
      <c r="BB62" s="254"/>
    </row>
    <row r="63" spans="2:54" ht="13.5">
      <c r="B63" s="25"/>
      <c r="C63" s="154"/>
      <c r="D63" s="154"/>
      <c r="E63" s="154"/>
      <c r="F63" s="154"/>
      <c r="G63" s="155"/>
      <c r="H63" s="36">
        <v>2</v>
      </c>
      <c r="I63" s="183" t="s">
        <v>80</v>
      </c>
      <c r="J63" s="183"/>
      <c r="K63" s="183"/>
      <c r="L63" s="183"/>
      <c r="M63" s="183"/>
      <c r="N63" s="184"/>
      <c r="O63" s="194"/>
      <c r="P63" s="195"/>
      <c r="Q63" s="195"/>
      <c r="R63" s="195"/>
      <c r="S63" s="195"/>
      <c r="T63" s="196"/>
      <c r="U63" s="224"/>
      <c r="V63" s="225"/>
      <c r="W63" s="225"/>
      <c r="X63" s="225"/>
      <c r="Y63" s="225"/>
      <c r="Z63" s="226"/>
      <c r="AA63" s="212">
        <f>SUM(O61)-SUM(U61)</f>
        <v>5949</v>
      </c>
      <c r="AB63" s="213"/>
      <c r="AC63" s="213"/>
      <c r="AD63" s="213"/>
      <c r="AE63" s="213"/>
      <c r="AF63" s="214"/>
      <c r="AG63" s="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6"/>
    </row>
    <row r="64" spans="2:54" ht="13.5">
      <c r="B64" s="25"/>
      <c r="C64" s="154"/>
      <c r="D64" s="154"/>
      <c r="E64" s="154"/>
      <c r="F64" s="154"/>
      <c r="G64" s="155"/>
      <c r="H64" s="235">
        <v>3</v>
      </c>
      <c r="I64" s="237" t="s">
        <v>29</v>
      </c>
      <c r="J64" s="237"/>
      <c r="K64" s="237"/>
      <c r="L64" s="237"/>
      <c r="M64" s="237"/>
      <c r="N64" s="238"/>
      <c r="O64" s="188">
        <v>50000</v>
      </c>
      <c r="P64" s="189"/>
      <c r="Q64" s="189"/>
      <c r="R64" s="189"/>
      <c r="S64" s="189"/>
      <c r="T64" s="190"/>
      <c r="U64" s="167">
        <f>AO64+AW64+AX65</f>
        <v>38410</v>
      </c>
      <c r="V64" s="168"/>
      <c r="W64" s="168"/>
      <c r="X64" s="168"/>
      <c r="Y64" s="168"/>
      <c r="Z64" s="169"/>
      <c r="AA64" s="167">
        <f>O64-U64</f>
        <v>11590</v>
      </c>
      <c r="AB64" s="168"/>
      <c r="AC64" s="168"/>
      <c r="AD64" s="168"/>
      <c r="AE64" s="168"/>
      <c r="AF64" s="169"/>
      <c r="AG64" s="18"/>
      <c r="AH64" s="255" t="s">
        <v>62</v>
      </c>
      <c r="AI64" s="255"/>
      <c r="AJ64" s="255"/>
      <c r="AK64" s="255"/>
      <c r="AL64" s="255"/>
      <c r="AM64" s="255"/>
      <c r="AN64" s="45"/>
      <c r="AO64" s="117">
        <v>35000</v>
      </c>
      <c r="AP64" s="117"/>
      <c r="AQ64" s="117"/>
      <c r="AR64" s="117"/>
      <c r="AS64" s="117"/>
      <c r="AT64" s="126" t="s">
        <v>85</v>
      </c>
      <c r="AU64" s="126"/>
      <c r="AV64" s="126"/>
      <c r="AW64" s="117">
        <v>0</v>
      </c>
      <c r="AX64" s="117"/>
      <c r="AY64" s="117"/>
      <c r="AZ64" s="117"/>
      <c r="BA64" s="118"/>
      <c r="BB64" s="119"/>
    </row>
    <row r="65" spans="2:55" ht="13.5">
      <c r="B65" s="25"/>
      <c r="C65" s="26"/>
      <c r="D65" s="26"/>
      <c r="E65" s="26"/>
      <c r="F65" s="26"/>
      <c r="G65" s="27"/>
      <c r="H65" s="236"/>
      <c r="I65" s="239"/>
      <c r="J65" s="239"/>
      <c r="K65" s="239"/>
      <c r="L65" s="239"/>
      <c r="M65" s="239"/>
      <c r="N65" s="240"/>
      <c r="O65" s="232"/>
      <c r="P65" s="233"/>
      <c r="Q65" s="233"/>
      <c r="R65" s="233"/>
      <c r="S65" s="233"/>
      <c r="T65" s="234"/>
      <c r="U65" s="244"/>
      <c r="V65" s="245"/>
      <c r="W65" s="245"/>
      <c r="X65" s="245"/>
      <c r="Y65" s="245"/>
      <c r="Z65" s="246"/>
      <c r="AA65" s="232"/>
      <c r="AB65" s="233"/>
      <c r="AC65" s="233"/>
      <c r="AD65" s="233"/>
      <c r="AE65" s="233"/>
      <c r="AF65" s="234"/>
      <c r="AG65" s="15"/>
      <c r="AH65" s="121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294" t="s">
        <v>86</v>
      </c>
      <c r="AU65" s="295"/>
      <c r="AV65" s="295"/>
      <c r="AW65" s="295"/>
      <c r="AX65" s="124">
        <v>3410</v>
      </c>
      <c r="AY65" s="124"/>
      <c r="AZ65" s="124"/>
      <c r="BA65" s="124"/>
      <c r="BB65" s="39"/>
    </row>
    <row r="66" spans="2:55" ht="13.5">
      <c r="B66" s="25"/>
      <c r="C66" s="154"/>
      <c r="D66" s="154"/>
      <c r="E66" s="154"/>
      <c r="F66" s="154"/>
      <c r="G66" s="155"/>
      <c r="H66" s="23">
        <v>4</v>
      </c>
      <c r="I66" s="137" t="s">
        <v>30</v>
      </c>
      <c r="J66" s="137"/>
      <c r="K66" s="137"/>
      <c r="L66" s="137"/>
      <c r="M66" s="137"/>
      <c r="N66" s="138"/>
      <c r="O66" s="139">
        <v>5000</v>
      </c>
      <c r="P66" s="140"/>
      <c r="Q66" s="140"/>
      <c r="R66" s="140"/>
      <c r="S66" s="140"/>
      <c r="T66" s="141"/>
      <c r="U66" s="185">
        <v>3538</v>
      </c>
      <c r="V66" s="186"/>
      <c r="W66" s="186"/>
      <c r="X66" s="186"/>
      <c r="Y66" s="186"/>
      <c r="Z66" s="187"/>
      <c r="AA66" s="149">
        <f>O66-U66</f>
        <v>1462</v>
      </c>
      <c r="AB66" s="150"/>
      <c r="AC66" s="150"/>
      <c r="AD66" s="150"/>
      <c r="AE66" s="150"/>
      <c r="AF66" s="151"/>
      <c r="AG66" s="18"/>
      <c r="AH66" s="118" t="s">
        <v>100</v>
      </c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9"/>
    </row>
    <row r="67" spans="2:55" ht="13.5">
      <c r="B67" s="25"/>
      <c r="C67" s="26"/>
      <c r="D67" s="26"/>
      <c r="E67" s="26"/>
      <c r="F67" s="26"/>
      <c r="G67" s="27"/>
      <c r="H67" s="34"/>
      <c r="I67" s="30"/>
      <c r="J67" s="30"/>
      <c r="K67" s="30"/>
      <c r="L67" s="30"/>
      <c r="M67" s="30"/>
      <c r="N67" s="31"/>
      <c r="O67" s="188">
        <v>5000</v>
      </c>
      <c r="P67" s="189"/>
      <c r="Q67" s="189"/>
      <c r="R67" s="189"/>
      <c r="S67" s="189"/>
      <c r="T67" s="190"/>
      <c r="U67" s="247">
        <v>0</v>
      </c>
      <c r="V67" s="248"/>
      <c r="W67" s="248"/>
      <c r="X67" s="248"/>
      <c r="Y67" s="248"/>
      <c r="Z67" s="249"/>
      <c r="AA67" s="215"/>
      <c r="AB67" s="216"/>
      <c r="AC67" s="216"/>
      <c r="AD67" s="216"/>
      <c r="AE67" s="216"/>
      <c r="AF67" s="217"/>
      <c r="AG67" s="18"/>
      <c r="AH67" s="288" t="s">
        <v>65</v>
      </c>
      <c r="AI67" s="288"/>
      <c r="AJ67" s="288"/>
      <c r="AK67" s="288"/>
      <c r="AL67" s="288"/>
      <c r="AM67" s="127">
        <v>0</v>
      </c>
      <c r="AN67" s="127"/>
      <c r="AO67" s="127"/>
      <c r="AP67" s="127"/>
      <c r="AQ67" s="127"/>
      <c r="AR67" s="123" t="s">
        <v>66</v>
      </c>
      <c r="AS67" s="123"/>
      <c r="AT67" s="123"/>
      <c r="AU67" s="117">
        <v>0</v>
      </c>
      <c r="AV67" s="117"/>
      <c r="AW67" s="117"/>
      <c r="AX67" s="117"/>
      <c r="AY67" s="118"/>
      <c r="AZ67" s="118"/>
      <c r="BA67" s="118"/>
      <c r="BB67" s="119"/>
    </row>
    <row r="68" spans="2:55" ht="13.5">
      <c r="B68" s="24"/>
      <c r="C68" s="158"/>
      <c r="D68" s="158"/>
      <c r="E68" s="158"/>
      <c r="F68" s="158"/>
      <c r="G68" s="159"/>
      <c r="H68" s="36">
        <v>5</v>
      </c>
      <c r="I68" s="183" t="s">
        <v>31</v>
      </c>
      <c r="J68" s="183"/>
      <c r="K68" s="183"/>
      <c r="L68" s="183"/>
      <c r="M68" s="183"/>
      <c r="N68" s="184"/>
      <c r="O68" s="194"/>
      <c r="P68" s="195"/>
      <c r="Q68" s="195"/>
      <c r="R68" s="195"/>
      <c r="S68" s="195"/>
      <c r="T68" s="196"/>
      <c r="U68" s="250"/>
      <c r="V68" s="251"/>
      <c r="W68" s="251"/>
      <c r="X68" s="251"/>
      <c r="Y68" s="251"/>
      <c r="Z68" s="252"/>
      <c r="AA68" s="212">
        <f>SUM(O67)-SUM(U67:Z68)</f>
        <v>5000</v>
      </c>
      <c r="AB68" s="213"/>
      <c r="AC68" s="213"/>
      <c r="AD68" s="213"/>
      <c r="AE68" s="213"/>
      <c r="AF68" s="214"/>
      <c r="AG68" s="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6"/>
    </row>
    <row r="69" spans="2:55" ht="13.5">
      <c r="B69" s="22">
        <v>10</v>
      </c>
      <c r="C69" s="156" t="s">
        <v>32</v>
      </c>
      <c r="D69" s="156"/>
      <c r="E69" s="156"/>
      <c r="F69" s="156"/>
      <c r="G69" s="157"/>
      <c r="H69" s="23"/>
      <c r="I69" s="144"/>
      <c r="J69" s="144"/>
      <c r="K69" s="144"/>
      <c r="L69" s="144"/>
      <c r="M69" s="144"/>
      <c r="N69" s="145"/>
      <c r="O69" s="146">
        <f>O70</f>
        <v>10000</v>
      </c>
      <c r="P69" s="147"/>
      <c r="Q69" s="147"/>
      <c r="R69" s="147"/>
      <c r="S69" s="147"/>
      <c r="T69" s="148"/>
      <c r="U69" s="149">
        <f>U70</f>
        <v>5000</v>
      </c>
      <c r="V69" s="150"/>
      <c r="W69" s="150"/>
      <c r="X69" s="150"/>
      <c r="Y69" s="150"/>
      <c r="Z69" s="151"/>
      <c r="AA69" s="149">
        <f>O69-U69</f>
        <v>5000</v>
      </c>
      <c r="AB69" s="150"/>
      <c r="AC69" s="150"/>
      <c r="AD69" s="150"/>
      <c r="AE69" s="150"/>
      <c r="AF69" s="151"/>
      <c r="AG69" s="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9"/>
    </row>
    <row r="70" spans="2:55" ht="13.5">
      <c r="B70" s="24"/>
      <c r="C70" s="158"/>
      <c r="D70" s="158"/>
      <c r="E70" s="158"/>
      <c r="F70" s="158"/>
      <c r="G70" s="159"/>
      <c r="H70" s="23">
        <v>1</v>
      </c>
      <c r="I70" s="137" t="s">
        <v>32</v>
      </c>
      <c r="J70" s="137"/>
      <c r="K70" s="137"/>
      <c r="L70" s="137"/>
      <c r="M70" s="137"/>
      <c r="N70" s="138"/>
      <c r="O70" s="139">
        <v>10000</v>
      </c>
      <c r="P70" s="140"/>
      <c r="Q70" s="140"/>
      <c r="R70" s="140"/>
      <c r="S70" s="140"/>
      <c r="T70" s="141"/>
      <c r="U70" s="185">
        <v>5000</v>
      </c>
      <c r="V70" s="186"/>
      <c r="W70" s="186"/>
      <c r="X70" s="186"/>
      <c r="Y70" s="186"/>
      <c r="Z70" s="187"/>
      <c r="AA70" s="149">
        <f>O70-U70</f>
        <v>5000</v>
      </c>
      <c r="AB70" s="150"/>
      <c r="AC70" s="150"/>
      <c r="AD70" s="150"/>
      <c r="AE70" s="150"/>
      <c r="AF70" s="151"/>
      <c r="AG70" s="18"/>
      <c r="AH70" s="256" t="s">
        <v>75</v>
      </c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7"/>
    </row>
    <row r="71" spans="2:55" ht="13.5">
      <c r="B71" s="22">
        <v>11</v>
      </c>
      <c r="C71" s="156" t="s">
        <v>33</v>
      </c>
      <c r="D71" s="156"/>
      <c r="E71" s="156"/>
      <c r="F71" s="156"/>
      <c r="G71" s="157"/>
      <c r="H71" s="23"/>
      <c r="I71" s="144"/>
      <c r="J71" s="144"/>
      <c r="K71" s="144"/>
      <c r="L71" s="144"/>
      <c r="M71" s="144"/>
      <c r="N71" s="145"/>
      <c r="O71" s="146">
        <f>O72</f>
        <v>20486</v>
      </c>
      <c r="P71" s="147"/>
      <c r="Q71" s="147"/>
      <c r="R71" s="147"/>
      <c r="S71" s="147"/>
      <c r="T71" s="148"/>
      <c r="U71" s="149">
        <f>U72</f>
        <v>0</v>
      </c>
      <c r="V71" s="150"/>
      <c r="W71" s="150"/>
      <c r="X71" s="150"/>
      <c r="Y71" s="150"/>
      <c r="Z71" s="151"/>
      <c r="AA71" s="149">
        <f>O71-U71</f>
        <v>20486</v>
      </c>
      <c r="AB71" s="150"/>
      <c r="AC71" s="150"/>
      <c r="AD71" s="150"/>
      <c r="AE71" s="150"/>
      <c r="AF71" s="151"/>
      <c r="AG71" s="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9"/>
    </row>
    <row r="72" spans="2:55" ht="13.5">
      <c r="B72" s="24"/>
      <c r="C72" s="158"/>
      <c r="D72" s="158"/>
      <c r="E72" s="158"/>
      <c r="F72" s="158"/>
      <c r="G72" s="159"/>
      <c r="H72" s="23">
        <v>1</v>
      </c>
      <c r="I72" s="137" t="s">
        <v>33</v>
      </c>
      <c r="J72" s="137"/>
      <c r="K72" s="137"/>
      <c r="L72" s="137"/>
      <c r="M72" s="137"/>
      <c r="N72" s="138"/>
      <c r="O72" s="139">
        <v>20486</v>
      </c>
      <c r="P72" s="140"/>
      <c r="Q72" s="140"/>
      <c r="R72" s="140"/>
      <c r="S72" s="140"/>
      <c r="T72" s="141"/>
      <c r="U72" s="185">
        <v>0</v>
      </c>
      <c r="V72" s="186"/>
      <c r="W72" s="186"/>
      <c r="X72" s="186"/>
      <c r="Y72" s="186"/>
      <c r="Z72" s="187"/>
      <c r="AA72" s="149">
        <f>O72-U72</f>
        <v>20486</v>
      </c>
      <c r="AB72" s="150"/>
      <c r="AC72" s="150"/>
      <c r="AD72" s="150"/>
      <c r="AE72" s="150"/>
      <c r="AF72" s="151"/>
      <c r="AG72" s="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9"/>
    </row>
    <row r="73" spans="2:55" ht="13.5">
      <c r="B73" s="261" t="s">
        <v>34</v>
      </c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3"/>
      <c r="O73" s="258">
        <f>O71+O69+O57+O50+O47+O44+O37+O35+O25+O55+O42</f>
        <v>1028486</v>
      </c>
      <c r="P73" s="259"/>
      <c r="Q73" s="259"/>
      <c r="R73" s="259"/>
      <c r="S73" s="259"/>
      <c r="T73" s="260"/>
      <c r="U73" s="258">
        <f>U71+U69+U57+U50+U47+U44+U37+U35+U25+U55+U42</f>
        <v>889098</v>
      </c>
      <c r="V73" s="259"/>
      <c r="W73" s="259"/>
      <c r="X73" s="259"/>
      <c r="Y73" s="259"/>
      <c r="Z73" s="260"/>
      <c r="AA73" s="258">
        <f>AA71+AA69+AA57+AA50+AA47+AA44+AA37+AA35+AA25+AA56+AA42</f>
        <v>139388</v>
      </c>
      <c r="AB73" s="259"/>
      <c r="AC73" s="259"/>
      <c r="AD73" s="259"/>
      <c r="AE73" s="259"/>
      <c r="AF73" s="260"/>
      <c r="AG73" s="17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7"/>
    </row>
    <row r="75" spans="2:55" s="7" customFormat="1" ht="13.5">
      <c r="B75" s="210" t="s">
        <v>87</v>
      </c>
      <c r="C75" s="210"/>
      <c r="D75" s="210"/>
      <c r="E75" s="112"/>
      <c r="F75" s="114">
        <v>4</v>
      </c>
      <c r="G75" s="112" t="s">
        <v>47</v>
      </c>
    </row>
    <row r="76" spans="2:55" s="3" customFormat="1" ht="13.5">
      <c r="F76" s="211" t="s">
        <v>45</v>
      </c>
      <c r="G76" s="211"/>
      <c r="H76" s="211"/>
      <c r="I76" s="204" t="str">
        <f>L1</f>
        <v>29</v>
      </c>
      <c r="J76" s="204"/>
      <c r="K76" s="50"/>
      <c r="L76" s="3" t="s">
        <v>82</v>
      </c>
    </row>
    <row r="77" spans="2:55" s="3" customFormat="1" ht="9" customHeight="1"/>
    <row r="78" spans="2:55" s="3" customFormat="1" ht="13.5">
      <c r="C78" s="201" t="s">
        <v>51</v>
      </c>
      <c r="D78" s="201"/>
      <c r="E78" s="201"/>
      <c r="F78" s="201"/>
      <c r="G78" s="204" t="str">
        <f>L1</f>
        <v>29</v>
      </c>
      <c r="H78" s="204"/>
      <c r="I78" s="200" t="s">
        <v>81</v>
      </c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</row>
    <row r="79" spans="2:55" s="3" customFormat="1" ht="13.5" customHeight="1">
      <c r="T79" s="3" t="s">
        <v>50</v>
      </c>
    </row>
    <row r="80" spans="2:55" s="3" customFormat="1" ht="13.5">
      <c r="C80" s="201" t="s">
        <v>67</v>
      </c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</row>
    <row r="82" spans="9:55" ht="14.25">
      <c r="I82" s="202" t="s">
        <v>45</v>
      </c>
      <c r="J82" s="202"/>
      <c r="K82" s="53"/>
      <c r="L82" s="205">
        <v>30</v>
      </c>
      <c r="M82" s="205"/>
      <c r="N82" s="1" t="s">
        <v>52</v>
      </c>
      <c r="O82" s="205">
        <v>1</v>
      </c>
      <c r="P82" s="205"/>
      <c r="Q82" s="1" t="s">
        <v>53</v>
      </c>
      <c r="R82" s="205">
        <v>25</v>
      </c>
      <c r="S82" s="205"/>
      <c r="T82" s="1" t="s">
        <v>54</v>
      </c>
      <c r="AH82" s="203" t="s">
        <v>56</v>
      </c>
      <c r="AI82" s="203"/>
      <c r="AJ82" s="203"/>
      <c r="AK82" s="203"/>
      <c r="AL82" s="203"/>
      <c r="AM82" s="203"/>
      <c r="AN82" s="2"/>
      <c r="AO82" s="2"/>
      <c r="AP82" s="198" t="s">
        <v>163</v>
      </c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9" t="s">
        <v>55</v>
      </c>
      <c r="BB82" s="199"/>
      <c r="BC82" s="199"/>
    </row>
    <row r="83" spans="9:55" ht="12" customHeight="1">
      <c r="AH83" s="5"/>
      <c r="AI83" s="5"/>
      <c r="AJ83" s="5"/>
      <c r="AK83" s="5"/>
      <c r="AL83" s="5"/>
      <c r="AM83" s="5"/>
      <c r="AN83" s="2"/>
      <c r="AO83" s="2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</row>
    <row r="84" spans="9:55" ht="14.25">
      <c r="AH84" s="203" t="s">
        <v>56</v>
      </c>
      <c r="AI84" s="203"/>
      <c r="AJ84" s="203"/>
      <c r="AK84" s="203"/>
      <c r="AL84" s="203"/>
      <c r="AM84" s="203"/>
      <c r="AN84" s="2"/>
      <c r="AO84" s="2"/>
      <c r="AP84" s="198" t="s">
        <v>98</v>
      </c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9" t="s">
        <v>55</v>
      </c>
      <c r="BB84" s="199"/>
      <c r="BC84" s="199"/>
    </row>
    <row r="85" spans="9:55" ht="14.25"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7" spans="9:55" ht="13.5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</sheetData>
  <sheetProtection formatCells="0"/>
  <mergeCells count="436">
    <mergeCell ref="AA62:AF62"/>
    <mergeCell ref="AH66:BB66"/>
    <mergeCell ref="AT65:AW65"/>
    <mergeCell ref="I48:N48"/>
    <mergeCell ref="U45:Z46"/>
    <mergeCell ref="U47:Z47"/>
    <mergeCell ref="O47:T47"/>
    <mergeCell ref="AA53:AF53"/>
    <mergeCell ref="O49:T49"/>
    <mergeCell ref="AA48:AF48"/>
    <mergeCell ref="U50:Z50"/>
    <mergeCell ref="O48:T48"/>
    <mergeCell ref="AA57:AF57"/>
    <mergeCell ref="AA55:AF55"/>
    <mergeCell ref="U56:Z56"/>
    <mergeCell ref="AA47:AF47"/>
    <mergeCell ref="U48:Z48"/>
    <mergeCell ref="O45:T46"/>
    <mergeCell ref="AA54:AF54"/>
    <mergeCell ref="AA64:AF65"/>
    <mergeCell ref="AY62:BB62"/>
    <mergeCell ref="U55:Z55"/>
    <mergeCell ref="O55:T55"/>
    <mergeCell ref="O56:T56"/>
    <mergeCell ref="AH67:AL67"/>
    <mergeCell ref="AH11:BB11"/>
    <mergeCell ref="AH12:AJ12"/>
    <mergeCell ref="AY14:BB14"/>
    <mergeCell ref="AY15:BB15"/>
    <mergeCell ref="AO15:AP15"/>
    <mergeCell ref="AH13:BB13"/>
    <mergeCell ref="AV12:AX12"/>
    <mergeCell ref="AY12:BB12"/>
    <mergeCell ref="AK14:AN14"/>
    <mergeCell ref="AR14:AS14"/>
    <mergeCell ref="AK12:AN12"/>
    <mergeCell ref="AK15:AN15"/>
    <mergeCell ref="AT12:AU12"/>
    <mergeCell ref="AT14:AU14"/>
    <mergeCell ref="AT15:AU15"/>
    <mergeCell ref="AH21:BB21"/>
    <mergeCell ref="AY16:BB16"/>
    <mergeCell ref="AH57:BB57"/>
    <mergeCell ref="AH43:BB43"/>
    <mergeCell ref="AH38:BB38"/>
    <mergeCell ref="AH19:BB19"/>
    <mergeCell ref="AH27:AK27"/>
    <mergeCell ref="AV26:AY26"/>
    <mergeCell ref="AR12:AS12"/>
    <mergeCell ref="AR15:AS15"/>
    <mergeCell ref="AO12:AP12"/>
    <mergeCell ref="AO14:AP14"/>
    <mergeCell ref="AH32:AK32"/>
    <mergeCell ref="AR33:AU33"/>
    <mergeCell ref="AH33:AK33"/>
    <mergeCell ref="AR27:AU27"/>
    <mergeCell ref="AR29:AU29"/>
    <mergeCell ref="AH29:AK29"/>
    <mergeCell ref="AH25:BB25"/>
    <mergeCell ref="AH26:AK26"/>
    <mergeCell ref="AT16:AU16"/>
    <mergeCell ref="AO16:AP16"/>
    <mergeCell ref="AZ26:BB26"/>
    <mergeCell ref="AK16:AN16"/>
    <mergeCell ref="AH17:BB17"/>
    <mergeCell ref="AH20:BB20"/>
    <mergeCell ref="AV16:AX16"/>
    <mergeCell ref="AV15:AX15"/>
    <mergeCell ref="AV33:AY33"/>
    <mergeCell ref="AZ33:BB33"/>
    <mergeCell ref="AL32:AP32"/>
    <mergeCell ref="AR32:AU32"/>
    <mergeCell ref="C15:G15"/>
    <mergeCell ref="C16:G16"/>
    <mergeCell ref="C18:G18"/>
    <mergeCell ref="I14:N14"/>
    <mergeCell ref="I15:N15"/>
    <mergeCell ref="I16:N16"/>
    <mergeCell ref="AH52:BB52"/>
    <mergeCell ref="AH49:BB49"/>
    <mergeCell ref="AH47:BB47"/>
    <mergeCell ref="AU46:AV46"/>
    <mergeCell ref="AW46:AX46"/>
    <mergeCell ref="AA37:AF37"/>
    <mergeCell ref="AA38:AF38"/>
    <mergeCell ref="AH39:BB39"/>
    <mergeCell ref="AH41:BB41"/>
    <mergeCell ref="AH42:BB42"/>
    <mergeCell ref="AW45:AX45"/>
    <mergeCell ref="AH48:BB48"/>
    <mergeCell ref="AH51:BB51"/>
    <mergeCell ref="AY46:BB46"/>
    <mergeCell ref="AH50:BB50"/>
    <mergeCell ref="AH46:AN46"/>
    <mergeCell ref="AO46:AS46"/>
    <mergeCell ref="C19:G19"/>
    <mergeCell ref="C20:G20"/>
    <mergeCell ref="I19:N19"/>
    <mergeCell ref="I20:N20"/>
    <mergeCell ref="O29:T31"/>
    <mergeCell ref="U29:Z31"/>
    <mergeCell ref="O26:T28"/>
    <mergeCell ref="U25:Z25"/>
    <mergeCell ref="AA26:AF26"/>
    <mergeCell ref="AA16:AF16"/>
    <mergeCell ref="AA17:AF17"/>
    <mergeCell ref="AA20:AF20"/>
    <mergeCell ref="AA21:AF21"/>
    <mergeCell ref="U18:Z18"/>
    <mergeCell ref="U19:Z19"/>
    <mergeCell ref="I31:N31"/>
    <mergeCell ref="O25:T25"/>
    <mergeCell ref="U20:Z20"/>
    <mergeCell ref="O19:T19"/>
    <mergeCell ref="H24:N24"/>
    <mergeCell ref="I28:N28"/>
    <mergeCell ref="U21:Z21"/>
    <mergeCell ref="O21:T21"/>
    <mergeCell ref="I29:N29"/>
    <mergeCell ref="AA73:AF73"/>
    <mergeCell ref="AH73:BB73"/>
    <mergeCell ref="AY67:BB67"/>
    <mergeCell ref="AH68:BB68"/>
    <mergeCell ref="AH40:BB40"/>
    <mergeCell ref="AA28:AF28"/>
    <mergeCell ref="AA29:AF29"/>
    <mergeCell ref="AA32:AF32"/>
    <mergeCell ref="AA19:AF19"/>
    <mergeCell ref="AH28:BB28"/>
    <mergeCell ref="AH30:AK30"/>
    <mergeCell ref="AA30:AF30"/>
    <mergeCell ref="AA31:AF31"/>
    <mergeCell ref="AV27:AY27"/>
    <mergeCell ref="AA24:AF24"/>
    <mergeCell ref="AM67:AQ67"/>
    <mergeCell ref="AH69:BB69"/>
    <mergeCell ref="AH55:BB55"/>
    <mergeCell ref="AA35:AF35"/>
    <mergeCell ref="AA36:AF36"/>
    <mergeCell ref="AL30:AP30"/>
    <mergeCell ref="AR30:AU30"/>
    <mergeCell ref="AV30:AY30"/>
    <mergeCell ref="AG24:BB24"/>
    <mergeCell ref="C47:G47"/>
    <mergeCell ref="AA50:AF50"/>
    <mergeCell ref="AA51:AF51"/>
    <mergeCell ref="AA34:AF34"/>
    <mergeCell ref="AA45:AF46"/>
    <mergeCell ref="AH53:BB53"/>
    <mergeCell ref="AA49:AF49"/>
    <mergeCell ref="U36:Z36"/>
    <mergeCell ref="AH34:BB34"/>
    <mergeCell ref="AH44:BB44"/>
    <mergeCell ref="U49:Z49"/>
    <mergeCell ref="C48:G48"/>
    <mergeCell ref="C53:G53"/>
    <mergeCell ref="C49:G49"/>
    <mergeCell ref="AH37:BB37"/>
    <mergeCell ref="AH36:BB36"/>
    <mergeCell ref="AH35:BB35"/>
    <mergeCell ref="AH45:AN45"/>
    <mergeCell ref="AY45:BB45"/>
    <mergeCell ref="AO45:AS45"/>
    <mergeCell ref="AU45:AV45"/>
    <mergeCell ref="AA43:AF43"/>
    <mergeCell ref="AA44:AF44"/>
    <mergeCell ref="O36:T36"/>
    <mergeCell ref="O73:T73"/>
    <mergeCell ref="U73:Z73"/>
    <mergeCell ref="B73:N73"/>
    <mergeCell ref="AA56:AF56"/>
    <mergeCell ref="O72:T72"/>
    <mergeCell ref="AA68:AF68"/>
    <mergeCell ref="AH72:BB72"/>
    <mergeCell ref="AH58:AK58"/>
    <mergeCell ref="AH59:AM59"/>
    <mergeCell ref="C58:G58"/>
    <mergeCell ref="C60:G60"/>
    <mergeCell ref="AA70:AF70"/>
    <mergeCell ref="AA69:AF69"/>
    <mergeCell ref="O69:T69"/>
    <mergeCell ref="O70:T70"/>
    <mergeCell ref="O71:T71"/>
    <mergeCell ref="I70:N70"/>
    <mergeCell ref="I71:N71"/>
    <mergeCell ref="AN59:AR59"/>
    <mergeCell ref="AR62:AU62"/>
    <mergeCell ref="AH62:AP62"/>
    <mergeCell ref="AH61:AP61"/>
    <mergeCell ref="AV61:BB61"/>
    <mergeCell ref="AT59:AW59"/>
    <mergeCell ref="C12:G12"/>
    <mergeCell ref="C13:G13"/>
    <mergeCell ref="AH71:BB71"/>
    <mergeCell ref="AH54:BB54"/>
    <mergeCell ref="AH64:AM64"/>
    <mergeCell ref="C57:G57"/>
    <mergeCell ref="AA72:AF72"/>
    <mergeCell ref="U71:Z71"/>
    <mergeCell ref="I72:N72"/>
    <mergeCell ref="C35:G35"/>
    <mergeCell ref="C36:G36"/>
    <mergeCell ref="C37:G37"/>
    <mergeCell ref="C38:G38"/>
    <mergeCell ref="C39:G39"/>
    <mergeCell ref="C72:G72"/>
    <mergeCell ref="C71:G71"/>
    <mergeCell ref="C64:G64"/>
    <mergeCell ref="C66:G66"/>
    <mergeCell ref="C63:G63"/>
    <mergeCell ref="AL33:AP33"/>
    <mergeCell ref="AH70:BB70"/>
    <mergeCell ref="AR67:AT67"/>
    <mergeCell ref="AU67:AX67"/>
    <mergeCell ref="C51:G51"/>
    <mergeCell ref="O53:T54"/>
    <mergeCell ref="C50:G50"/>
    <mergeCell ref="AA67:AF67"/>
    <mergeCell ref="AA58:AF58"/>
    <mergeCell ref="I68:N68"/>
    <mergeCell ref="O64:T65"/>
    <mergeCell ref="U66:Z66"/>
    <mergeCell ref="U57:Z57"/>
    <mergeCell ref="I58:N58"/>
    <mergeCell ref="I61:N61"/>
    <mergeCell ref="I63:N63"/>
    <mergeCell ref="H64:H65"/>
    <mergeCell ref="I64:N65"/>
    <mergeCell ref="C56:G56"/>
    <mergeCell ref="U58:Z60"/>
    <mergeCell ref="U61:Z63"/>
    <mergeCell ref="U64:Z65"/>
    <mergeCell ref="C54:G54"/>
    <mergeCell ref="O66:T66"/>
    <mergeCell ref="O67:T68"/>
    <mergeCell ref="U67:Z68"/>
    <mergeCell ref="O57:T57"/>
    <mergeCell ref="I56:N56"/>
    <mergeCell ref="I54:N54"/>
    <mergeCell ref="O1:BC1"/>
    <mergeCell ref="AA52:AF52"/>
    <mergeCell ref="AA40:AF40"/>
    <mergeCell ref="AA41:AF41"/>
    <mergeCell ref="O6:T6"/>
    <mergeCell ref="AA39:AF39"/>
    <mergeCell ref="AV14:AX14"/>
    <mergeCell ref="AL26:AP26"/>
    <mergeCell ref="AR26:AU26"/>
    <mergeCell ref="AA14:AF14"/>
    <mergeCell ref="U6:AC6"/>
    <mergeCell ref="R8:BC8"/>
    <mergeCell ref="AA10:AF10"/>
    <mergeCell ref="AA11:AF11"/>
    <mergeCell ref="AA12:AF12"/>
    <mergeCell ref="AA13:AF13"/>
    <mergeCell ref="O41:T41"/>
    <mergeCell ref="O42:T42"/>
    <mergeCell ref="U42:Z42"/>
    <mergeCell ref="U40:Z40"/>
    <mergeCell ref="AA42:AF42"/>
    <mergeCell ref="AA25:AF25"/>
    <mergeCell ref="O10:T10"/>
    <mergeCell ref="O11:T11"/>
    <mergeCell ref="B1:D1"/>
    <mergeCell ref="H1:J1"/>
    <mergeCell ref="L1:N1"/>
    <mergeCell ref="U44:Z44"/>
    <mergeCell ref="U41:Z41"/>
    <mergeCell ref="C11:G11"/>
    <mergeCell ref="C17:G17"/>
    <mergeCell ref="O8:P8"/>
    <mergeCell ref="C61:G61"/>
    <mergeCell ref="C29:G29"/>
    <mergeCell ref="C31:G31"/>
    <mergeCell ref="C32:G32"/>
    <mergeCell ref="C34:G34"/>
    <mergeCell ref="O38:T38"/>
    <mergeCell ref="O39:T39"/>
    <mergeCell ref="U38:Z38"/>
    <mergeCell ref="O51:T52"/>
    <mergeCell ref="O50:T50"/>
    <mergeCell ref="U51:Z52"/>
    <mergeCell ref="U39:Z39"/>
    <mergeCell ref="O40:T40"/>
    <mergeCell ref="O43:T43"/>
    <mergeCell ref="O44:T44"/>
    <mergeCell ref="U53:Z54"/>
    <mergeCell ref="I76:J76"/>
    <mergeCell ref="C68:G68"/>
    <mergeCell ref="C69:G69"/>
    <mergeCell ref="C70:G70"/>
    <mergeCell ref="H3:J3"/>
    <mergeCell ref="L3:M3"/>
    <mergeCell ref="O5:T5"/>
    <mergeCell ref="N3:BC3"/>
    <mergeCell ref="O4:T4"/>
    <mergeCell ref="U4:AC4"/>
    <mergeCell ref="U5:AC5"/>
    <mergeCell ref="L8:N8"/>
    <mergeCell ref="B75:D75"/>
    <mergeCell ref="F76:H76"/>
    <mergeCell ref="AA60:AF60"/>
    <mergeCell ref="AA61:AF61"/>
    <mergeCell ref="AA63:AF63"/>
    <mergeCell ref="AA59:AF59"/>
    <mergeCell ref="AA66:AF66"/>
    <mergeCell ref="U72:Z72"/>
    <mergeCell ref="U69:Z69"/>
    <mergeCell ref="U70:Z70"/>
    <mergeCell ref="AA71:AF71"/>
    <mergeCell ref="B9:N9"/>
    <mergeCell ref="AP84:AZ84"/>
    <mergeCell ref="AP83:AZ83"/>
    <mergeCell ref="I78:BC78"/>
    <mergeCell ref="BA84:BC84"/>
    <mergeCell ref="BA82:BC82"/>
    <mergeCell ref="BA83:BC83"/>
    <mergeCell ref="C80:BC80"/>
    <mergeCell ref="I82:J82"/>
    <mergeCell ref="C78:F78"/>
    <mergeCell ref="AP82:AZ82"/>
    <mergeCell ref="AH84:AM84"/>
    <mergeCell ref="G78:H78"/>
    <mergeCell ref="L82:M82"/>
    <mergeCell ref="O82:P82"/>
    <mergeCell ref="R82:S82"/>
    <mergeCell ref="AH82:AM82"/>
    <mergeCell ref="I37:N37"/>
    <mergeCell ref="I34:N34"/>
    <mergeCell ref="I41:N41"/>
    <mergeCell ref="I35:N35"/>
    <mergeCell ref="I32:N32"/>
    <mergeCell ref="I40:N40"/>
    <mergeCell ref="I36:N36"/>
    <mergeCell ref="O35:T35"/>
    <mergeCell ref="U37:Z37"/>
    <mergeCell ref="U32:Z34"/>
    <mergeCell ref="O37:T37"/>
    <mergeCell ref="U43:Z43"/>
    <mergeCell ref="U24:Z24"/>
    <mergeCell ref="O32:T34"/>
    <mergeCell ref="U35:Z35"/>
    <mergeCell ref="I17:N17"/>
    <mergeCell ref="I69:N69"/>
    <mergeCell ref="B23:N23"/>
    <mergeCell ref="O58:T60"/>
    <mergeCell ref="O61:T63"/>
    <mergeCell ref="I66:N66"/>
    <mergeCell ref="I57:N57"/>
    <mergeCell ref="O20:T20"/>
    <mergeCell ref="B24:G24"/>
    <mergeCell ref="I25:N25"/>
    <mergeCell ref="I26:N26"/>
    <mergeCell ref="C25:G25"/>
    <mergeCell ref="C26:G26"/>
    <mergeCell ref="O24:T24"/>
    <mergeCell ref="I60:N60"/>
    <mergeCell ref="O17:T17"/>
    <mergeCell ref="I43:N43"/>
    <mergeCell ref="I46:N46"/>
    <mergeCell ref="I44:N44"/>
    <mergeCell ref="C44:G44"/>
    <mergeCell ref="I42:N42"/>
    <mergeCell ref="I38:N38"/>
    <mergeCell ref="I39:N39"/>
    <mergeCell ref="U14:Z14"/>
    <mergeCell ref="U15:Z15"/>
    <mergeCell ref="U16:Z16"/>
    <mergeCell ref="U17:Z17"/>
    <mergeCell ref="C55:G55"/>
    <mergeCell ref="C40:G40"/>
    <mergeCell ref="C41:G41"/>
    <mergeCell ref="C46:G46"/>
    <mergeCell ref="C42:G42"/>
    <mergeCell ref="C43:G43"/>
    <mergeCell ref="B21:N21"/>
    <mergeCell ref="C28:G28"/>
    <mergeCell ref="U26:Z28"/>
    <mergeCell ref="I49:N49"/>
    <mergeCell ref="H53:N53"/>
    <mergeCell ref="H51:N51"/>
    <mergeCell ref="I55:N55"/>
    <mergeCell ref="C52:G52"/>
    <mergeCell ref="I52:N52"/>
    <mergeCell ref="I47:N47"/>
    <mergeCell ref="I50:N50"/>
    <mergeCell ref="AG10:BB10"/>
    <mergeCell ref="B10:G10"/>
    <mergeCell ref="H10:N10"/>
    <mergeCell ref="I18:N18"/>
    <mergeCell ref="O18:T18"/>
    <mergeCell ref="AR16:AS16"/>
    <mergeCell ref="AH14:AJ14"/>
    <mergeCell ref="AH15:AJ15"/>
    <mergeCell ref="I12:N12"/>
    <mergeCell ref="I13:N13"/>
    <mergeCell ref="O14:T14"/>
    <mergeCell ref="O15:T15"/>
    <mergeCell ref="O16:T16"/>
    <mergeCell ref="AA18:AF18"/>
    <mergeCell ref="O12:T12"/>
    <mergeCell ref="O13:T13"/>
    <mergeCell ref="U10:Z10"/>
    <mergeCell ref="U11:Z11"/>
    <mergeCell ref="U12:Z12"/>
    <mergeCell ref="U13:Z13"/>
    <mergeCell ref="AA15:AF15"/>
    <mergeCell ref="AH16:AJ16"/>
    <mergeCell ref="AH18:BB18"/>
    <mergeCell ref="C14:G14"/>
    <mergeCell ref="AV32:AY32"/>
    <mergeCell ref="AL27:AP27"/>
    <mergeCell ref="AA27:AF27"/>
    <mergeCell ref="AZ29:BB29"/>
    <mergeCell ref="AZ30:BB30"/>
    <mergeCell ref="AH31:BB31"/>
    <mergeCell ref="AZ32:BB32"/>
    <mergeCell ref="AA33:AF33"/>
    <mergeCell ref="AL29:AP29"/>
    <mergeCell ref="AZ27:BB27"/>
    <mergeCell ref="AV29:AY29"/>
    <mergeCell ref="AH56:BB56"/>
    <mergeCell ref="AH60:BB60"/>
    <mergeCell ref="AW58:AZ58"/>
    <mergeCell ref="BA58:BB58"/>
    <mergeCell ref="AX59:BA59"/>
    <mergeCell ref="AH65:AS65"/>
    <mergeCell ref="AL58:AP58"/>
    <mergeCell ref="AR58:AV58"/>
    <mergeCell ref="AX65:BA65"/>
    <mergeCell ref="AR61:AU61"/>
    <mergeCell ref="AT64:AV64"/>
    <mergeCell ref="AW64:AZ64"/>
    <mergeCell ref="AO64:AS64"/>
    <mergeCell ref="BA64:BB64"/>
    <mergeCell ref="AH63:BB63"/>
  </mergeCells>
  <phoneticPr fontId="1"/>
  <dataValidations count="3">
    <dataValidation imeMode="fullAlpha" allowBlank="1" showInputMessage="1" showErrorMessage="1" sqref="L1:N1"/>
    <dataValidation imeMode="off" allowBlank="1" showInputMessage="1" showErrorMessage="1" sqref="AT65 AL58:AQ58 AW58:AZ58 R82 AN59 AX65:BA65 O32:Z32 AO64:AS64 AU67 U61:Z61 AR61 U51:Z51 U66:Z67 U53:Z53 U64:Z64 AX59:BA59 AO45:AS46 AU45:AV46 AK12:AN12 AK14:AN16 AR12:AS12 AR14:AS16 AV12:AX12 AV14:AX16 U18:Z18 AL26:AQ27 AV29:AV30 AL32:AQ33 AL29:AQ30 AV26:AV27 AV32:AV33 O70:Z70 O48:Z48 L82 F75 O66:O67 P66:T66 O51 O58:Z58 O53 O61:T64 O82 O29:Z29 O45 O38:Z41 O20:Z20 AM67:AQ67 F1 O26:Z26 O72:Z72 AT59 AW64:AZ64"/>
    <dataValidation imeMode="on" allowBlank="1" showInputMessage="1" showErrorMessage="1" sqref="AP84:AZ84 AP82:AZ82 AG68:BB73 BA64 AG59:AH59 AG60:BB60 AG63:BB63 AY66:BB67 AH66:AX66 BA58:BB58 AR62 AI34:BB34 AY62:BB62 AV61:BB61 AG61:AG62 AG64:AG67 BB64:BB65 AI57:BB57 AY45:BB46 AI43:BB44 AG11:BB11 AY12:BB12 AY14:BB16 AG13:BB13 AG17:BB21 AG25:BB25 AZ32:BB33 AZ26:BB27 AZ29:BB30 AG31:BB31 AG28:BB28 AH62 AG34:AH44 AI36:BB41 AI47:BB54 AG47:AH57 BB59"/>
  </dataValidations>
  <pageMargins left="0.61" right="0.41" top="0.49" bottom="0.45" header="0.26" footer="0.28999999999999998"/>
  <pageSetup paperSize="9" scale="71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70"/>
  <sheetViews>
    <sheetView topLeftCell="A7" zoomScaleNormal="100" workbookViewId="0">
      <selection activeCell="O13" sqref="O13:T13"/>
    </sheetView>
  </sheetViews>
  <sheetFormatPr defaultRowHeight="12"/>
  <cols>
    <col min="1" max="1" width="2" style="1" customWidth="1"/>
    <col min="2" max="2" width="3.125" style="1" customWidth="1"/>
    <col min="3" max="3" width="2.375" style="1" customWidth="1"/>
    <col min="4" max="5" width="1" style="1" customWidth="1"/>
    <col min="6" max="6" width="3" style="1" customWidth="1"/>
    <col min="7" max="7" width="3.125" style="1" bestFit="1" customWidth="1"/>
    <col min="8" max="8" width="2.375" style="1" customWidth="1"/>
    <col min="9" max="9" width="2.625" style="1" customWidth="1"/>
    <col min="10" max="13" width="2.375" style="1" customWidth="1"/>
    <col min="14" max="14" width="3.25" style="1" bestFit="1" customWidth="1"/>
    <col min="15" max="32" width="2.125" style="1" customWidth="1"/>
    <col min="33" max="33" width="1.125" style="1" customWidth="1"/>
    <col min="34" max="34" width="2.125" style="1" customWidth="1"/>
    <col min="35" max="36" width="2.375" style="1" customWidth="1"/>
    <col min="37" max="37" width="3.375" style="1" customWidth="1"/>
    <col min="38" max="53" width="2.375" style="1" customWidth="1"/>
    <col min="54" max="16384" width="9" style="1"/>
  </cols>
  <sheetData>
    <row r="1" spans="2:43" s="68" customFormat="1" ht="14.25">
      <c r="B1" s="203" t="s">
        <v>104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</row>
    <row r="2" spans="2:43" s="7" customFormat="1" ht="14.25">
      <c r="B2" s="197" t="s">
        <v>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AP2" s="8" t="s">
        <v>58</v>
      </c>
    </row>
    <row r="3" spans="2:43" ht="16.5" customHeight="1">
      <c r="B3" s="134" t="s">
        <v>1</v>
      </c>
      <c r="C3" s="135"/>
      <c r="D3" s="135"/>
      <c r="E3" s="135"/>
      <c r="F3" s="135"/>
      <c r="G3" s="135"/>
      <c r="H3" s="134" t="s">
        <v>2</v>
      </c>
      <c r="I3" s="135"/>
      <c r="J3" s="135"/>
      <c r="K3" s="135"/>
      <c r="L3" s="135"/>
      <c r="M3" s="135"/>
      <c r="N3" s="136"/>
      <c r="O3" s="134" t="s">
        <v>36</v>
      </c>
      <c r="P3" s="135"/>
      <c r="Q3" s="135"/>
      <c r="R3" s="135"/>
      <c r="S3" s="135"/>
      <c r="T3" s="136"/>
      <c r="U3" s="134" t="s">
        <v>59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6"/>
    </row>
    <row r="4" spans="2:43" s="10" customFormat="1" ht="15" customHeight="1">
      <c r="B4" s="22">
        <v>1</v>
      </c>
      <c r="C4" s="156" t="s">
        <v>10</v>
      </c>
      <c r="D4" s="156"/>
      <c r="E4" s="156"/>
      <c r="F4" s="156"/>
      <c r="G4" s="157"/>
      <c r="H4" s="23">
        <v>1</v>
      </c>
      <c r="I4" s="137" t="s">
        <v>13</v>
      </c>
      <c r="J4" s="137"/>
      <c r="K4" s="137"/>
      <c r="L4" s="137"/>
      <c r="M4" s="137"/>
      <c r="N4" s="138"/>
      <c r="O4" s="149">
        <f>Y4*AF4</f>
        <v>216000</v>
      </c>
      <c r="P4" s="150"/>
      <c r="Q4" s="150"/>
      <c r="R4" s="150"/>
      <c r="S4" s="150"/>
      <c r="T4" s="151"/>
      <c r="U4" s="12"/>
      <c r="V4" s="143" t="s">
        <v>70</v>
      </c>
      <c r="W4" s="143"/>
      <c r="X4" s="143"/>
      <c r="Y4" s="292">
        <v>6000</v>
      </c>
      <c r="Z4" s="292"/>
      <c r="AA4" s="292"/>
      <c r="AB4" s="292"/>
      <c r="AC4" s="284" t="s">
        <v>5</v>
      </c>
      <c r="AD4" s="284"/>
      <c r="AE4" s="71"/>
      <c r="AF4" s="283">
        <v>36</v>
      </c>
      <c r="AG4" s="283"/>
      <c r="AH4" s="293" t="s">
        <v>6</v>
      </c>
      <c r="AI4" s="293"/>
      <c r="AJ4" s="228"/>
      <c r="AK4" s="228"/>
      <c r="AL4" s="228"/>
      <c r="AM4" s="228"/>
      <c r="AN4" s="228"/>
      <c r="AO4" s="228"/>
      <c r="AP4" s="291"/>
    </row>
    <row r="5" spans="2:43" s="10" customFormat="1" ht="15" customHeight="1">
      <c r="B5" s="22">
        <v>2</v>
      </c>
      <c r="C5" s="156" t="s">
        <v>11</v>
      </c>
      <c r="D5" s="156"/>
      <c r="E5" s="156"/>
      <c r="F5" s="156"/>
      <c r="G5" s="157"/>
      <c r="H5" s="23">
        <v>1</v>
      </c>
      <c r="I5" s="137" t="s">
        <v>15</v>
      </c>
      <c r="J5" s="137"/>
      <c r="K5" s="137"/>
      <c r="L5" s="137"/>
      <c r="M5" s="137"/>
      <c r="N5" s="138"/>
      <c r="O5" s="149">
        <f>Y5*AF5</f>
        <v>210000</v>
      </c>
      <c r="P5" s="150"/>
      <c r="Q5" s="150"/>
      <c r="R5" s="150"/>
      <c r="S5" s="150"/>
      <c r="T5" s="151"/>
      <c r="U5" s="12"/>
      <c r="V5" s="143" t="s">
        <v>70</v>
      </c>
      <c r="W5" s="143"/>
      <c r="X5" s="143"/>
      <c r="Y5" s="287">
        <v>7000</v>
      </c>
      <c r="Z5" s="287"/>
      <c r="AA5" s="287"/>
      <c r="AB5" s="287"/>
      <c r="AC5" s="285" t="s">
        <v>5</v>
      </c>
      <c r="AD5" s="285"/>
      <c r="AE5" s="72"/>
      <c r="AF5" s="142">
        <v>30</v>
      </c>
      <c r="AG5" s="142"/>
      <c r="AH5" s="286" t="s">
        <v>6</v>
      </c>
      <c r="AI5" s="286"/>
      <c r="AJ5" s="228"/>
      <c r="AK5" s="228"/>
      <c r="AL5" s="228"/>
      <c r="AM5" s="289"/>
      <c r="AN5" s="289"/>
      <c r="AO5" s="289"/>
      <c r="AP5" s="290"/>
    </row>
    <row r="6" spans="2:43" s="10" customFormat="1" ht="15" customHeight="1">
      <c r="B6" s="25"/>
      <c r="C6" s="154"/>
      <c r="D6" s="154"/>
      <c r="E6" s="154"/>
      <c r="F6" s="154"/>
      <c r="G6" s="155"/>
      <c r="H6" s="23">
        <v>2</v>
      </c>
      <c r="I6" s="137" t="s">
        <v>16</v>
      </c>
      <c r="J6" s="137"/>
      <c r="K6" s="137"/>
      <c r="L6" s="137"/>
      <c r="M6" s="137"/>
      <c r="N6" s="138"/>
      <c r="O6" s="149">
        <f>Y6*AF6</f>
        <v>189000</v>
      </c>
      <c r="P6" s="150"/>
      <c r="Q6" s="150"/>
      <c r="R6" s="150"/>
      <c r="S6" s="150"/>
      <c r="T6" s="151"/>
      <c r="U6" s="12"/>
      <c r="V6" s="143" t="s">
        <v>70</v>
      </c>
      <c r="W6" s="143"/>
      <c r="X6" s="143"/>
      <c r="Y6" s="287">
        <v>7000</v>
      </c>
      <c r="Z6" s="287"/>
      <c r="AA6" s="287"/>
      <c r="AB6" s="287"/>
      <c r="AC6" s="285" t="s">
        <v>5</v>
      </c>
      <c r="AD6" s="285"/>
      <c r="AE6" s="72"/>
      <c r="AF6" s="142">
        <v>27</v>
      </c>
      <c r="AG6" s="142"/>
      <c r="AH6" s="286" t="s">
        <v>6</v>
      </c>
      <c r="AI6" s="286"/>
      <c r="AJ6" s="228"/>
      <c r="AK6" s="228"/>
      <c r="AL6" s="228"/>
      <c r="AM6" s="289"/>
      <c r="AN6" s="289"/>
      <c r="AO6" s="289"/>
      <c r="AP6" s="290"/>
    </row>
    <row r="7" spans="2:43" s="10" customFormat="1" ht="15" customHeight="1">
      <c r="B7" s="24"/>
      <c r="C7" s="158"/>
      <c r="D7" s="158"/>
      <c r="E7" s="158"/>
      <c r="F7" s="158"/>
      <c r="G7" s="159"/>
      <c r="H7" s="23">
        <v>3</v>
      </c>
      <c r="I7" s="137" t="s">
        <v>17</v>
      </c>
      <c r="J7" s="137"/>
      <c r="K7" s="137"/>
      <c r="L7" s="137"/>
      <c r="M7" s="137"/>
      <c r="N7" s="138"/>
      <c r="O7" s="149">
        <f>Y7*AF7</f>
        <v>189000</v>
      </c>
      <c r="P7" s="150"/>
      <c r="Q7" s="150"/>
      <c r="R7" s="150"/>
      <c r="S7" s="150"/>
      <c r="T7" s="151"/>
      <c r="U7" s="12"/>
      <c r="V7" s="143" t="s">
        <v>70</v>
      </c>
      <c r="W7" s="143"/>
      <c r="X7" s="143"/>
      <c r="Y7" s="287">
        <v>7000</v>
      </c>
      <c r="Z7" s="287"/>
      <c r="AA7" s="287"/>
      <c r="AB7" s="287"/>
      <c r="AC7" s="285" t="s">
        <v>5</v>
      </c>
      <c r="AD7" s="285"/>
      <c r="AE7" s="72"/>
      <c r="AF7" s="142">
        <v>27</v>
      </c>
      <c r="AG7" s="142"/>
      <c r="AH7" s="286" t="s">
        <v>6</v>
      </c>
      <c r="AI7" s="286"/>
      <c r="AJ7" s="228"/>
      <c r="AK7" s="228"/>
      <c r="AL7" s="228"/>
      <c r="AM7" s="289"/>
      <c r="AN7" s="289"/>
      <c r="AO7" s="289"/>
      <c r="AP7" s="290"/>
    </row>
    <row r="8" spans="2:43" s="10" customFormat="1" ht="15" customHeight="1">
      <c r="B8" s="164" t="s">
        <v>4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258">
        <f>SUM(O4:T7)</f>
        <v>804000</v>
      </c>
      <c r="P8" s="259"/>
      <c r="Q8" s="259"/>
      <c r="R8" s="259"/>
      <c r="S8" s="259"/>
      <c r="T8" s="260"/>
      <c r="U8" s="16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3"/>
    </row>
    <row r="10" spans="2:43" s="7" customFormat="1" ht="14.25">
      <c r="B10" s="197" t="s">
        <v>7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AP10" s="8" t="s">
        <v>58</v>
      </c>
    </row>
    <row r="11" spans="2:43" ht="13.5">
      <c r="B11" s="134" t="s">
        <v>1</v>
      </c>
      <c r="C11" s="135"/>
      <c r="D11" s="135"/>
      <c r="E11" s="135"/>
      <c r="F11" s="135"/>
      <c r="G11" s="136"/>
      <c r="H11" s="134" t="s">
        <v>2</v>
      </c>
      <c r="I11" s="135"/>
      <c r="J11" s="135"/>
      <c r="K11" s="135"/>
      <c r="L11" s="135"/>
      <c r="M11" s="135"/>
      <c r="N11" s="136"/>
      <c r="O11" s="134" t="s">
        <v>43</v>
      </c>
      <c r="P11" s="135"/>
      <c r="Q11" s="135"/>
      <c r="R11" s="135"/>
      <c r="S11" s="135"/>
      <c r="T11" s="136"/>
      <c r="U11" s="134" t="s">
        <v>9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6"/>
    </row>
    <row r="12" spans="2:43" ht="13.5">
      <c r="H12" s="23"/>
      <c r="I12" s="144"/>
      <c r="J12" s="144"/>
      <c r="K12" s="144"/>
      <c r="L12" s="144"/>
      <c r="M12" s="144"/>
      <c r="N12" s="145"/>
      <c r="O12" s="324">
        <f>SUM(O13:O28)</f>
        <v>412098</v>
      </c>
      <c r="P12" s="325"/>
      <c r="Q12" s="325"/>
      <c r="R12" s="325"/>
      <c r="S12" s="325"/>
      <c r="T12" s="326"/>
      <c r="U12" s="16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3"/>
    </row>
    <row r="13" spans="2:43" ht="13.5" customHeight="1">
      <c r="B13" s="22">
        <v>1</v>
      </c>
      <c r="C13" s="156" t="s">
        <v>19</v>
      </c>
      <c r="D13" s="156"/>
      <c r="E13" s="156"/>
      <c r="F13" s="156"/>
      <c r="G13" s="157"/>
      <c r="H13" s="84">
        <v>1</v>
      </c>
      <c r="I13" s="181" t="s">
        <v>14</v>
      </c>
      <c r="J13" s="181"/>
      <c r="K13" s="181"/>
      <c r="L13" s="181"/>
      <c r="M13" s="181"/>
      <c r="N13" s="182"/>
      <c r="O13" s="167">
        <f>Z13+AJ13+Z14+AJ14</f>
        <v>61543</v>
      </c>
      <c r="P13" s="168"/>
      <c r="Q13" s="168"/>
      <c r="R13" s="168"/>
      <c r="S13" s="168"/>
      <c r="T13" s="169"/>
      <c r="U13" s="13"/>
      <c r="V13" s="126" t="s">
        <v>44</v>
      </c>
      <c r="W13" s="126"/>
      <c r="X13" s="126"/>
      <c r="Y13" s="126"/>
      <c r="Z13" s="127">
        <v>9450</v>
      </c>
      <c r="AA13" s="127"/>
      <c r="AB13" s="127"/>
      <c r="AC13" s="127"/>
      <c r="AD13" s="127"/>
      <c r="AE13" s="74"/>
      <c r="AF13" s="126" t="s">
        <v>89</v>
      </c>
      <c r="AG13" s="126"/>
      <c r="AH13" s="126"/>
      <c r="AI13" s="126"/>
      <c r="AJ13" s="127">
        <v>19053</v>
      </c>
      <c r="AK13" s="127"/>
      <c r="AL13" s="127"/>
      <c r="AM13" s="127"/>
      <c r="AN13" s="127"/>
      <c r="AO13" s="127"/>
      <c r="AP13" s="132"/>
      <c r="AQ13" s="9"/>
    </row>
    <row r="14" spans="2:43" ht="13.5" customHeight="1">
      <c r="B14" s="25"/>
      <c r="C14" s="82"/>
      <c r="D14" s="82"/>
      <c r="E14" s="82"/>
      <c r="F14" s="82"/>
      <c r="G14" s="83"/>
      <c r="H14" s="305" t="s">
        <v>105</v>
      </c>
      <c r="I14" s="306"/>
      <c r="J14" s="306"/>
      <c r="K14" s="306"/>
      <c r="L14" s="306"/>
      <c r="M14" s="306"/>
      <c r="N14" s="307"/>
      <c r="O14" s="76"/>
      <c r="P14" s="77"/>
      <c r="Q14" s="77"/>
      <c r="R14" s="77"/>
      <c r="S14" s="77"/>
      <c r="T14" s="78"/>
      <c r="U14" s="14"/>
      <c r="V14" s="274" t="s">
        <v>57</v>
      </c>
      <c r="W14" s="274"/>
      <c r="X14" s="274"/>
      <c r="Y14" s="274"/>
      <c r="Z14" s="128">
        <v>33040</v>
      </c>
      <c r="AA14" s="128"/>
      <c r="AB14" s="128"/>
      <c r="AC14" s="128"/>
      <c r="AD14" s="128"/>
      <c r="AE14" s="73"/>
      <c r="AF14" s="275" t="s">
        <v>68</v>
      </c>
      <c r="AG14" s="275"/>
      <c r="AH14" s="275"/>
      <c r="AI14" s="275"/>
      <c r="AJ14" s="128">
        <v>0</v>
      </c>
      <c r="AK14" s="128"/>
      <c r="AL14" s="128"/>
      <c r="AM14" s="128"/>
      <c r="AN14" s="128"/>
      <c r="AO14" s="128"/>
      <c r="AP14" s="133"/>
      <c r="AQ14" s="9"/>
    </row>
    <row r="15" spans="2:43" ht="13.5" customHeight="1">
      <c r="B15" s="25"/>
      <c r="C15" s="154"/>
      <c r="D15" s="154"/>
      <c r="E15" s="154"/>
      <c r="F15" s="154"/>
      <c r="G15" s="155"/>
      <c r="H15" s="85">
        <v>1</v>
      </c>
      <c r="I15" s="311" t="s">
        <v>14</v>
      </c>
      <c r="J15" s="311"/>
      <c r="K15" s="311"/>
      <c r="L15" s="311"/>
      <c r="M15" s="311"/>
      <c r="N15" s="312"/>
      <c r="O15" s="313">
        <f>Z15+AJ15+Z16+AJ16</f>
        <v>83645</v>
      </c>
      <c r="P15" s="314"/>
      <c r="Q15" s="314"/>
      <c r="R15" s="314"/>
      <c r="S15" s="314"/>
      <c r="T15" s="315"/>
      <c r="U15" s="86"/>
      <c r="V15" s="316" t="s">
        <v>44</v>
      </c>
      <c r="W15" s="316"/>
      <c r="X15" s="316"/>
      <c r="Y15" s="316"/>
      <c r="Z15" s="303">
        <v>35405</v>
      </c>
      <c r="AA15" s="303"/>
      <c r="AB15" s="303"/>
      <c r="AC15" s="303"/>
      <c r="AD15" s="303"/>
      <c r="AE15" s="87"/>
      <c r="AF15" s="316" t="s">
        <v>89</v>
      </c>
      <c r="AG15" s="316"/>
      <c r="AH15" s="316"/>
      <c r="AI15" s="316"/>
      <c r="AJ15" s="303">
        <v>20000</v>
      </c>
      <c r="AK15" s="303"/>
      <c r="AL15" s="303"/>
      <c r="AM15" s="303"/>
      <c r="AN15" s="303"/>
      <c r="AO15" s="303"/>
      <c r="AP15" s="304"/>
      <c r="AQ15" s="9"/>
    </row>
    <row r="16" spans="2:43" ht="13.5" customHeight="1">
      <c r="B16" s="25"/>
      <c r="C16" s="82"/>
      <c r="D16" s="82"/>
      <c r="E16" s="82"/>
      <c r="F16" s="82"/>
      <c r="G16" s="83"/>
      <c r="H16" s="308" t="s">
        <v>106</v>
      </c>
      <c r="I16" s="309"/>
      <c r="J16" s="309"/>
      <c r="K16" s="309"/>
      <c r="L16" s="309"/>
      <c r="M16" s="309"/>
      <c r="N16" s="310"/>
      <c r="O16" s="79"/>
      <c r="P16" s="80"/>
      <c r="Q16" s="80"/>
      <c r="R16" s="80"/>
      <c r="S16" s="80"/>
      <c r="T16" s="81"/>
      <c r="U16" s="88"/>
      <c r="V16" s="320" t="s">
        <v>57</v>
      </c>
      <c r="W16" s="320"/>
      <c r="X16" s="320"/>
      <c r="Y16" s="320"/>
      <c r="Z16" s="321">
        <v>28240</v>
      </c>
      <c r="AA16" s="321"/>
      <c r="AB16" s="321"/>
      <c r="AC16" s="321"/>
      <c r="AD16" s="321"/>
      <c r="AE16" s="75"/>
      <c r="AF16" s="322" t="s">
        <v>68</v>
      </c>
      <c r="AG16" s="322"/>
      <c r="AH16" s="322"/>
      <c r="AI16" s="322"/>
      <c r="AJ16" s="321">
        <v>0</v>
      </c>
      <c r="AK16" s="321"/>
      <c r="AL16" s="321"/>
      <c r="AM16" s="321"/>
      <c r="AN16" s="321"/>
      <c r="AO16" s="321"/>
      <c r="AP16" s="323"/>
      <c r="AQ16" s="9"/>
    </row>
    <row r="17" spans="2:42" ht="13.5">
      <c r="B17" s="25"/>
      <c r="C17" s="165"/>
      <c r="D17" s="165"/>
      <c r="E17" s="165"/>
      <c r="F17" s="165"/>
      <c r="G17" s="166"/>
      <c r="H17" s="84">
        <v>2</v>
      </c>
      <c r="I17" s="181" t="s">
        <v>16</v>
      </c>
      <c r="J17" s="181"/>
      <c r="K17" s="181"/>
      <c r="L17" s="181"/>
      <c r="M17" s="181"/>
      <c r="N17" s="182"/>
      <c r="O17" s="167">
        <f>Z17+AJ17+Z18+AJ18</f>
        <v>68553</v>
      </c>
      <c r="P17" s="168"/>
      <c r="Q17" s="168"/>
      <c r="R17" s="168"/>
      <c r="S17" s="168"/>
      <c r="T17" s="169"/>
      <c r="U17" s="13"/>
      <c r="V17" s="126" t="s">
        <v>44</v>
      </c>
      <c r="W17" s="126"/>
      <c r="X17" s="126"/>
      <c r="Y17" s="126"/>
      <c r="Z17" s="127">
        <v>8250</v>
      </c>
      <c r="AA17" s="127"/>
      <c r="AB17" s="127"/>
      <c r="AC17" s="127"/>
      <c r="AD17" s="127"/>
      <c r="AE17" s="55"/>
      <c r="AF17" s="126" t="s">
        <v>89</v>
      </c>
      <c r="AG17" s="126"/>
      <c r="AH17" s="126"/>
      <c r="AI17" s="126"/>
      <c r="AJ17" s="127">
        <v>18733</v>
      </c>
      <c r="AK17" s="127"/>
      <c r="AL17" s="127"/>
      <c r="AM17" s="127"/>
      <c r="AN17" s="127"/>
      <c r="AO17" s="127"/>
      <c r="AP17" s="132"/>
    </row>
    <row r="18" spans="2:42" ht="13.5">
      <c r="B18" s="25"/>
      <c r="C18" s="66"/>
      <c r="D18" s="66"/>
      <c r="E18" s="66"/>
      <c r="F18" s="66"/>
      <c r="G18" s="67"/>
      <c r="H18" s="317" t="s">
        <v>105</v>
      </c>
      <c r="I18" s="318"/>
      <c r="J18" s="318"/>
      <c r="K18" s="318"/>
      <c r="L18" s="318"/>
      <c r="M18" s="318"/>
      <c r="N18" s="319"/>
      <c r="O18" s="76"/>
      <c r="P18" s="77"/>
      <c r="Q18" s="77"/>
      <c r="R18" s="77"/>
      <c r="S18" s="77"/>
      <c r="T18" s="78"/>
      <c r="U18" s="14"/>
      <c r="V18" s="274" t="s">
        <v>57</v>
      </c>
      <c r="W18" s="274"/>
      <c r="X18" s="274"/>
      <c r="Y18" s="274"/>
      <c r="Z18" s="128">
        <v>41570</v>
      </c>
      <c r="AA18" s="128"/>
      <c r="AB18" s="128"/>
      <c r="AC18" s="128"/>
      <c r="AD18" s="128"/>
      <c r="AE18" s="58"/>
      <c r="AF18" s="275" t="s">
        <v>68</v>
      </c>
      <c r="AG18" s="275"/>
      <c r="AH18" s="275"/>
      <c r="AI18" s="275"/>
      <c r="AJ18" s="128">
        <v>0</v>
      </c>
      <c r="AK18" s="128"/>
      <c r="AL18" s="128"/>
      <c r="AM18" s="128"/>
      <c r="AN18" s="128"/>
      <c r="AO18" s="128"/>
      <c r="AP18" s="133"/>
    </row>
    <row r="19" spans="2:42" ht="13.5">
      <c r="B19" s="25"/>
      <c r="C19" s="165"/>
      <c r="D19" s="165"/>
      <c r="E19" s="165"/>
      <c r="F19" s="165"/>
      <c r="G19" s="166"/>
      <c r="H19" s="85">
        <v>2</v>
      </c>
      <c r="I19" s="311" t="s">
        <v>16</v>
      </c>
      <c r="J19" s="311"/>
      <c r="K19" s="311"/>
      <c r="L19" s="311"/>
      <c r="M19" s="311"/>
      <c r="N19" s="312"/>
      <c r="O19" s="313">
        <f>Z19+AJ19+Z20+AJ20</f>
        <v>63165</v>
      </c>
      <c r="P19" s="314"/>
      <c r="Q19" s="314"/>
      <c r="R19" s="314"/>
      <c r="S19" s="314"/>
      <c r="T19" s="315"/>
      <c r="U19" s="86"/>
      <c r="V19" s="316" t="s">
        <v>44</v>
      </c>
      <c r="W19" s="316"/>
      <c r="X19" s="316"/>
      <c r="Y19" s="316"/>
      <c r="Z19" s="303">
        <v>8650</v>
      </c>
      <c r="AA19" s="303"/>
      <c r="AB19" s="303"/>
      <c r="AC19" s="303"/>
      <c r="AD19" s="303"/>
      <c r="AE19" s="87"/>
      <c r="AF19" s="316" t="s">
        <v>89</v>
      </c>
      <c r="AG19" s="316"/>
      <c r="AH19" s="316"/>
      <c r="AI19" s="316"/>
      <c r="AJ19" s="303">
        <v>20505</v>
      </c>
      <c r="AK19" s="303"/>
      <c r="AL19" s="303"/>
      <c r="AM19" s="303"/>
      <c r="AN19" s="303"/>
      <c r="AO19" s="303"/>
      <c r="AP19" s="304"/>
    </row>
    <row r="20" spans="2:42" ht="13.5">
      <c r="B20" s="25"/>
      <c r="C20" s="82"/>
      <c r="D20" s="82"/>
      <c r="E20" s="82"/>
      <c r="F20" s="82"/>
      <c r="G20" s="83"/>
      <c r="H20" s="305" t="s">
        <v>107</v>
      </c>
      <c r="I20" s="306"/>
      <c r="J20" s="306"/>
      <c r="K20" s="306"/>
      <c r="L20" s="306"/>
      <c r="M20" s="306"/>
      <c r="N20" s="307"/>
      <c r="O20" s="90"/>
      <c r="P20" s="91"/>
      <c r="Q20" s="91"/>
      <c r="R20" s="91"/>
      <c r="S20" s="91"/>
      <c r="T20" s="92"/>
      <c r="U20" s="93"/>
      <c r="V20" s="299" t="s">
        <v>57</v>
      </c>
      <c r="W20" s="299"/>
      <c r="X20" s="299"/>
      <c r="Y20" s="299"/>
      <c r="Z20" s="300">
        <v>34010</v>
      </c>
      <c r="AA20" s="300"/>
      <c r="AB20" s="300"/>
      <c r="AC20" s="300"/>
      <c r="AD20" s="300"/>
      <c r="AE20" s="94"/>
      <c r="AF20" s="301" t="s">
        <v>68</v>
      </c>
      <c r="AG20" s="301"/>
      <c r="AH20" s="301"/>
      <c r="AI20" s="301"/>
      <c r="AJ20" s="300">
        <v>0</v>
      </c>
      <c r="AK20" s="300"/>
      <c r="AL20" s="300"/>
      <c r="AM20" s="300"/>
      <c r="AN20" s="300"/>
      <c r="AO20" s="300"/>
      <c r="AP20" s="302"/>
    </row>
    <row r="21" spans="2:42" ht="13.5">
      <c r="B21" s="25"/>
      <c r="C21" s="165"/>
      <c r="D21" s="165"/>
      <c r="E21" s="165"/>
      <c r="F21" s="165"/>
      <c r="G21" s="166"/>
      <c r="H21" s="85">
        <v>2</v>
      </c>
      <c r="I21" s="311" t="s">
        <v>16</v>
      </c>
      <c r="J21" s="311"/>
      <c r="K21" s="311"/>
      <c r="L21" s="311"/>
      <c r="M21" s="311"/>
      <c r="N21" s="312"/>
      <c r="O21" s="313">
        <f>Z21+AJ21+Z22+AJ22</f>
        <v>0</v>
      </c>
      <c r="P21" s="314"/>
      <c r="Q21" s="314"/>
      <c r="R21" s="314"/>
      <c r="S21" s="314"/>
      <c r="T21" s="315"/>
      <c r="U21" s="86"/>
      <c r="V21" s="316" t="s">
        <v>44</v>
      </c>
      <c r="W21" s="316"/>
      <c r="X21" s="316"/>
      <c r="Y21" s="316"/>
      <c r="Z21" s="303">
        <v>0</v>
      </c>
      <c r="AA21" s="303"/>
      <c r="AB21" s="303"/>
      <c r="AC21" s="303"/>
      <c r="AD21" s="303"/>
      <c r="AE21" s="87"/>
      <c r="AF21" s="316" t="s">
        <v>89</v>
      </c>
      <c r="AG21" s="316"/>
      <c r="AH21" s="316"/>
      <c r="AI21" s="316"/>
      <c r="AJ21" s="303">
        <v>0</v>
      </c>
      <c r="AK21" s="303"/>
      <c r="AL21" s="303"/>
      <c r="AM21" s="303"/>
      <c r="AN21" s="303"/>
      <c r="AO21" s="303"/>
      <c r="AP21" s="304"/>
    </row>
    <row r="22" spans="2:42" ht="13.5">
      <c r="B22" s="25"/>
      <c r="C22" s="82"/>
      <c r="D22" s="82"/>
      <c r="E22" s="82"/>
      <c r="F22" s="82"/>
      <c r="G22" s="83"/>
      <c r="H22" s="308" t="s">
        <v>108</v>
      </c>
      <c r="I22" s="309"/>
      <c r="J22" s="309"/>
      <c r="K22" s="309"/>
      <c r="L22" s="309"/>
      <c r="M22" s="309"/>
      <c r="N22" s="310"/>
      <c r="O22" s="76"/>
      <c r="P22" s="77"/>
      <c r="Q22" s="77"/>
      <c r="R22" s="77"/>
      <c r="S22" s="77"/>
      <c r="T22" s="78"/>
      <c r="U22" s="14"/>
      <c r="V22" s="274" t="s">
        <v>57</v>
      </c>
      <c r="W22" s="274"/>
      <c r="X22" s="274"/>
      <c r="Y22" s="274"/>
      <c r="Z22" s="128">
        <v>0</v>
      </c>
      <c r="AA22" s="128"/>
      <c r="AB22" s="128"/>
      <c r="AC22" s="128"/>
      <c r="AD22" s="128"/>
      <c r="AE22" s="73"/>
      <c r="AF22" s="275" t="s">
        <v>68</v>
      </c>
      <c r="AG22" s="275"/>
      <c r="AH22" s="275"/>
      <c r="AI22" s="275"/>
      <c r="AJ22" s="128">
        <v>0</v>
      </c>
      <c r="AK22" s="128"/>
      <c r="AL22" s="128"/>
      <c r="AM22" s="128"/>
      <c r="AN22" s="128"/>
      <c r="AO22" s="128"/>
      <c r="AP22" s="133"/>
    </row>
    <row r="23" spans="2:42" ht="13.5">
      <c r="B23" s="25"/>
      <c r="C23" s="165"/>
      <c r="D23" s="165"/>
      <c r="E23" s="165"/>
      <c r="F23" s="165"/>
      <c r="G23" s="166"/>
      <c r="H23" s="84">
        <v>3</v>
      </c>
      <c r="I23" s="181" t="s">
        <v>17</v>
      </c>
      <c r="J23" s="181"/>
      <c r="K23" s="181"/>
      <c r="L23" s="181"/>
      <c r="M23" s="181"/>
      <c r="N23" s="182"/>
      <c r="O23" s="167">
        <f>Z23+AJ23+Z24+AJ24</f>
        <v>54266</v>
      </c>
      <c r="P23" s="168"/>
      <c r="Q23" s="168"/>
      <c r="R23" s="168"/>
      <c r="S23" s="168"/>
      <c r="T23" s="169"/>
      <c r="U23" s="13"/>
      <c r="V23" s="126" t="s">
        <v>44</v>
      </c>
      <c r="W23" s="126"/>
      <c r="X23" s="126"/>
      <c r="Y23" s="126"/>
      <c r="Z23" s="127">
        <v>0</v>
      </c>
      <c r="AA23" s="127"/>
      <c r="AB23" s="127"/>
      <c r="AC23" s="127"/>
      <c r="AD23" s="127"/>
      <c r="AE23" s="74"/>
      <c r="AF23" s="126" t="s">
        <v>89</v>
      </c>
      <c r="AG23" s="126"/>
      <c r="AH23" s="126"/>
      <c r="AI23" s="126"/>
      <c r="AJ23" s="127">
        <v>20966</v>
      </c>
      <c r="AK23" s="127"/>
      <c r="AL23" s="127"/>
      <c r="AM23" s="127"/>
      <c r="AN23" s="127"/>
      <c r="AO23" s="127"/>
      <c r="AP23" s="132"/>
    </row>
    <row r="24" spans="2:42" ht="13.5">
      <c r="B24" s="25"/>
      <c r="C24" s="66"/>
      <c r="D24" s="66"/>
      <c r="E24" s="66"/>
      <c r="F24" s="66"/>
      <c r="G24" s="67"/>
      <c r="H24" s="305" t="s">
        <v>109</v>
      </c>
      <c r="I24" s="306"/>
      <c r="J24" s="306"/>
      <c r="K24" s="306"/>
      <c r="L24" s="306"/>
      <c r="M24" s="306"/>
      <c r="N24" s="307"/>
      <c r="O24" s="76"/>
      <c r="P24" s="77"/>
      <c r="Q24" s="77"/>
      <c r="R24" s="77"/>
      <c r="S24" s="77"/>
      <c r="T24" s="78"/>
      <c r="U24" s="14"/>
      <c r="V24" s="274" t="s">
        <v>57</v>
      </c>
      <c r="W24" s="274"/>
      <c r="X24" s="274"/>
      <c r="Y24" s="274"/>
      <c r="Z24" s="128">
        <v>33300</v>
      </c>
      <c r="AA24" s="128"/>
      <c r="AB24" s="128"/>
      <c r="AC24" s="128"/>
      <c r="AD24" s="128"/>
      <c r="AE24" s="58"/>
      <c r="AF24" s="275" t="s">
        <v>68</v>
      </c>
      <c r="AG24" s="275"/>
      <c r="AH24" s="275"/>
      <c r="AI24" s="275"/>
      <c r="AJ24" s="128">
        <v>0</v>
      </c>
      <c r="AK24" s="128"/>
      <c r="AL24" s="128"/>
      <c r="AM24" s="128"/>
      <c r="AN24" s="128"/>
      <c r="AO24" s="128"/>
      <c r="AP24" s="133"/>
    </row>
    <row r="25" spans="2:42" ht="13.5">
      <c r="B25" s="25"/>
      <c r="C25" s="165"/>
      <c r="D25" s="165"/>
      <c r="E25" s="165"/>
      <c r="F25" s="165"/>
      <c r="G25" s="166"/>
      <c r="H25" s="85">
        <v>3</v>
      </c>
      <c r="I25" s="311" t="s">
        <v>17</v>
      </c>
      <c r="J25" s="311"/>
      <c r="K25" s="311"/>
      <c r="L25" s="311"/>
      <c r="M25" s="311"/>
      <c r="N25" s="312"/>
      <c r="O25" s="313">
        <f>Z25+AJ25+Z26+AJ26</f>
        <v>0</v>
      </c>
      <c r="P25" s="314"/>
      <c r="Q25" s="314"/>
      <c r="R25" s="314"/>
      <c r="S25" s="314"/>
      <c r="T25" s="315"/>
      <c r="U25" s="86"/>
      <c r="V25" s="316" t="s">
        <v>44</v>
      </c>
      <c r="W25" s="316"/>
      <c r="X25" s="316"/>
      <c r="Y25" s="316"/>
      <c r="Z25" s="303">
        <v>0</v>
      </c>
      <c r="AA25" s="303"/>
      <c r="AB25" s="303"/>
      <c r="AC25" s="303"/>
      <c r="AD25" s="303"/>
      <c r="AE25" s="87"/>
      <c r="AF25" s="316" t="s">
        <v>89</v>
      </c>
      <c r="AG25" s="316"/>
      <c r="AH25" s="316"/>
      <c r="AI25" s="316"/>
      <c r="AJ25" s="303">
        <v>0</v>
      </c>
      <c r="AK25" s="303"/>
      <c r="AL25" s="303"/>
      <c r="AM25" s="303"/>
      <c r="AN25" s="303"/>
      <c r="AO25" s="303"/>
      <c r="AP25" s="304"/>
    </row>
    <row r="26" spans="2:42" ht="13.5">
      <c r="B26" s="25"/>
      <c r="C26" s="82"/>
      <c r="D26" s="82"/>
      <c r="E26" s="82"/>
      <c r="F26" s="82"/>
      <c r="G26" s="83"/>
      <c r="H26" s="305" t="s">
        <v>110</v>
      </c>
      <c r="I26" s="306"/>
      <c r="J26" s="306"/>
      <c r="K26" s="306"/>
      <c r="L26" s="306"/>
      <c r="M26" s="306"/>
      <c r="N26" s="307"/>
      <c r="O26" s="90"/>
      <c r="P26" s="91"/>
      <c r="Q26" s="91"/>
      <c r="R26" s="91"/>
      <c r="S26" s="91"/>
      <c r="T26" s="92"/>
      <c r="U26" s="93"/>
      <c r="V26" s="299" t="s">
        <v>57</v>
      </c>
      <c r="W26" s="299"/>
      <c r="X26" s="299"/>
      <c r="Y26" s="299"/>
      <c r="Z26" s="300">
        <v>0</v>
      </c>
      <c r="AA26" s="300"/>
      <c r="AB26" s="300"/>
      <c r="AC26" s="300"/>
      <c r="AD26" s="300"/>
      <c r="AE26" s="94"/>
      <c r="AF26" s="301" t="s">
        <v>68</v>
      </c>
      <c r="AG26" s="301"/>
      <c r="AH26" s="301"/>
      <c r="AI26" s="301"/>
      <c r="AJ26" s="300">
        <v>0</v>
      </c>
      <c r="AK26" s="300"/>
      <c r="AL26" s="300"/>
      <c r="AM26" s="300"/>
      <c r="AN26" s="300"/>
      <c r="AO26" s="300"/>
      <c r="AP26" s="302"/>
    </row>
    <row r="27" spans="2:42" ht="13.5">
      <c r="B27" s="25"/>
      <c r="C27" s="165"/>
      <c r="D27" s="165"/>
      <c r="E27" s="165"/>
      <c r="F27" s="165"/>
      <c r="G27" s="166"/>
      <c r="H27" s="35">
        <v>3</v>
      </c>
      <c r="I27" s="330" t="s">
        <v>17</v>
      </c>
      <c r="J27" s="330"/>
      <c r="K27" s="330"/>
      <c r="L27" s="330"/>
      <c r="M27" s="330"/>
      <c r="N27" s="331"/>
      <c r="O27" s="170">
        <f>Z27+AJ27+Z28+AJ28</f>
        <v>80926</v>
      </c>
      <c r="P27" s="171"/>
      <c r="Q27" s="171"/>
      <c r="R27" s="171"/>
      <c r="S27" s="171"/>
      <c r="T27" s="172"/>
      <c r="U27" s="14"/>
      <c r="V27" s="274" t="s">
        <v>44</v>
      </c>
      <c r="W27" s="274"/>
      <c r="X27" s="274"/>
      <c r="Y27" s="274"/>
      <c r="Z27" s="332">
        <v>31440</v>
      </c>
      <c r="AA27" s="332"/>
      <c r="AB27" s="332"/>
      <c r="AC27" s="332"/>
      <c r="AD27" s="332"/>
      <c r="AE27" s="89"/>
      <c r="AF27" s="274" t="s">
        <v>89</v>
      </c>
      <c r="AG27" s="274"/>
      <c r="AH27" s="274"/>
      <c r="AI27" s="274"/>
      <c r="AJ27" s="332">
        <v>21986</v>
      </c>
      <c r="AK27" s="332"/>
      <c r="AL27" s="332"/>
      <c r="AM27" s="332"/>
      <c r="AN27" s="332"/>
      <c r="AO27" s="332"/>
      <c r="AP27" s="333"/>
    </row>
    <row r="28" spans="2:42" ht="13.5">
      <c r="B28" s="25"/>
      <c r="C28" s="82"/>
      <c r="D28" s="82"/>
      <c r="E28" s="82"/>
      <c r="F28" s="82"/>
      <c r="G28" s="83"/>
      <c r="H28" s="308" t="s">
        <v>111</v>
      </c>
      <c r="I28" s="309"/>
      <c r="J28" s="309"/>
      <c r="K28" s="309"/>
      <c r="L28" s="309"/>
      <c r="M28" s="309"/>
      <c r="N28" s="310"/>
      <c r="O28" s="76"/>
      <c r="P28" s="77"/>
      <c r="Q28" s="77"/>
      <c r="R28" s="77"/>
      <c r="S28" s="77"/>
      <c r="T28" s="78"/>
      <c r="U28" s="14"/>
      <c r="V28" s="274" t="s">
        <v>57</v>
      </c>
      <c r="W28" s="274"/>
      <c r="X28" s="274"/>
      <c r="Y28" s="274"/>
      <c r="Z28" s="128">
        <v>27500</v>
      </c>
      <c r="AA28" s="128"/>
      <c r="AB28" s="128"/>
      <c r="AC28" s="128"/>
      <c r="AD28" s="128"/>
      <c r="AE28" s="73"/>
      <c r="AF28" s="275" t="s">
        <v>68</v>
      </c>
      <c r="AG28" s="275"/>
      <c r="AH28" s="275"/>
      <c r="AI28" s="275"/>
      <c r="AJ28" s="128">
        <v>0</v>
      </c>
      <c r="AK28" s="128"/>
      <c r="AL28" s="128"/>
      <c r="AM28" s="128"/>
      <c r="AN28" s="128"/>
      <c r="AO28" s="128"/>
      <c r="AP28" s="133"/>
    </row>
    <row r="29" spans="2:42" ht="13.5">
      <c r="B29" s="37">
        <v>2</v>
      </c>
      <c r="C29" s="160" t="s">
        <v>76</v>
      </c>
      <c r="D29" s="160"/>
      <c r="E29" s="160"/>
      <c r="F29" s="160"/>
      <c r="G29" s="161"/>
      <c r="H29" s="23"/>
      <c r="I29" s="144"/>
      <c r="J29" s="144"/>
      <c r="K29" s="144"/>
      <c r="L29" s="144"/>
      <c r="M29" s="144"/>
      <c r="N29" s="145"/>
      <c r="O29" s="324">
        <f>O30</f>
        <v>35400</v>
      </c>
      <c r="P29" s="325"/>
      <c r="Q29" s="325"/>
      <c r="R29" s="325"/>
      <c r="S29" s="325"/>
      <c r="T29" s="326"/>
      <c r="U29" s="19"/>
      <c r="V29" s="118" t="s">
        <v>161</v>
      </c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9"/>
    </row>
    <row r="30" spans="2:42" ht="13.5">
      <c r="B30" s="24"/>
      <c r="C30" s="162" t="s">
        <v>77</v>
      </c>
      <c r="D30" s="162"/>
      <c r="E30" s="162"/>
      <c r="F30" s="162"/>
      <c r="G30" s="163"/>
      <c r="H30" s="36">
        <v>1</v>
      </c>
      <c r="I30" s="137" t="s">
        <v>88</v>
      </c>
      <c r="J30" s="137"/>
      <c r="K30" s="137"/>
      <c r="L30" s="137"/>
      <c r="M30" s="137"/>
      <c r="N30" s="138"/>
      <c r="O30" s="185">
        <v>35400</v>
      </c>
      <c r="P30" s="186"/>
      <c r="Q30" s="186"/>
      <c r="R30" s="186"/>
      <c r="S30" s="186"/>
      <c r="T30" s="187"/>
      <c r="U30" s="15"/>
      <c r="V30" s="253" t="s">
        <v>158</v>
      </c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4"/>
    </row>
    <row r="31" spans="2:42" ht="13.5">
      <c r="B31" s="22">
        <v>3</v>
      </c>
      <c r="C31" s="156" t="s">
        <v>20</v>
      </c>
      <c r="D31" s="156"/>
      <c r="E31" s="156"/>
      <c r="F31" s="156"/>
      <c r="G31" s="157"/>
      <c r="H31" s="23"/>
      <c r="I31" s="144"/>
      <c r="J31" s="144"/>
      <c r="K31" s="144"/>
      <c r="L31" s="144"/>
      <c r="M31" s="144"/>
      <c r="N31" s="145"/>
      <c r="O31" s="324">
        <f>SUM(O32:O35)</f>
        <v>90000</v>
      </c>
      <c r="P31" s="325"/>
      <c r="Q31" s="325"/>
      <c r="R31" s="325"/>
      <c r="S31" s="325"/>
      <c r="T31" s="326"/>
      <c r="U31" s="15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7"/>
    </row>
    <row r="32" spans="2:42" ht="13.5">
      <c r="B32" s="25"/>
      <c r="C32" s="154"/>
      <c r="D32" s="154"/>
      <c r="E32" s="154"/>
      <c r="F32" s="154"/>
      <c r="G32" s="155"/>
      <c r="H32" s="23">
        <v>1</v>
      </c>
      <c r="I32" s="137" t="s">
        <v>21</v>
      </c>
      <c r="J32" s="137"/>
      <c r="K32" s="137"/>
      <c r="L32" s="137"/>
      <c r="M32" s="137"/>
      <c r="N32" s="138"/>
      <c r="O32" s="185">
        <v>5000</v>
      </c>
      <c r="P32" s="186"/>
      <c r="Q32" s="186"/>
      <c r="R32" s="186"/>
      <c r="S32" s="186"/>
      <c r="T32" s="187"/>
      <c r="U32" s="15"/>
      <c r="V32" s="115" t="s">
        <v>102</v>
      </c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6"/>
    </row>
    <row r="33" spans="2:42" ht="13.5">
      <c r="B33" s="25"/>
      <c r="C33" s="154"/>
      <c r="D33" s="154"/>
      <c r="E33" s="154"/>
      <c r="F33" s="154"/>
      <c r="G33" s="155"/>
      <c r="H33" s="23">
        <v>2</v>
      </c>
      <c r="I33" s="137" t="s">
        <v>22</v>
      </c>
      <c r="J33" s="137"/>
      <c r="K33" s="137"/>
      <c r="L33" s="137"/>
      <c r="M33" s="137"/>
      <c r="N33" s="138"/>
      <c r="O33" s="185">
        <v>80000</v>
      </c>
      <c r="P33" s="186"/>
      <c r="Q33" s="186"/>
      <c r="R33" s="186"/>
      <c r="S33" s="186"/>
      <c r="T33" s="187"/>
      <c r="U33" s="15"/>
      <c r="V33" s="115" t="s">
        <v>72</v>
      </c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6"/>
    </row>
    <row r="34" spans="2:42" ht="13.5">
      <c r="B34" s="25"/>
      <c r="C34" s="154"/>
      <c r="D34" s="154"/>
      <c r="E34" s="154"/>
      <c r="F34" s="154"/>
      <c r="G34" s="155"/>
      <c r="H34" s="23">
        <v>3</v>
      </c>
      <c r="I34" s="137" t="s">
        <v>23</v>
      </c>
      <c r="J34" s="137"/>
      <c r="K34" s="137"/>
      <c r="L34" s="137"/>
      <c r="M34" s="137"/>
      <c r="N34" s="138"/>
      <c r="O34" s="185">
        <v>0</v>
      </c>
      <c r="P34" s="186"/>
      <c r="Q34" s="186"/>
      <c r="R34" s="186"/>
      <c r="S34" s="186"/>
      <c r="T34" s="187"/>
      <c r="U34" s="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6"/>
    </row>
    <row r="35" spans="2:42" ht="13.5">
      <c r="B35" s="24"/>
      <c r="C35" s="158"/>
      <c r="D35" s="158"/>
      <c r="E35" s="158"/>
      <c r="F35" s="158"/>
      <c r="G35" s="159"/>
      <c r="H35" s="23">
        <v>4</v>
      </c>
      <c r="I35" s="137" t="s">
        <v>24</v>
      </c>
      <c r="J35" s="137"/>
      <c r="K35" s="137"/>
      <c r="L35" s="137"/>
      <c r="M35" s="137"/>
      <c r="N35" s="138"/>
      <c r="O35" s="185">
        <v>5000</v>
      </c>
      <c r="P35" s="186"/>
      <c r="Q35" s="186"/>
      <c r="R35" s="186"/>
      <c r="S35" s="186"/>
      <c r="T35" s="187"/>
      <c r="U35" s="15"/>
      <c r="V35" s="115" t="s">
        <v>83</v>
      </c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6"/>
    </row>
    <row r="36" spans="2:42" ht="13.5">
      <c r="B36" s="37">
        <v>4</v>
      </c>
      <c r="C36" s="160" t="s">
        <v>94</v>
      </c>
      <c r="D36" s="160"/>
      <c r="E36" s="160"/>
      <c r="F36" s="160"/>
      <c r="G36" s="161"/>
      <c r="H36" s="23"/>
      <c r="I36" s="144"/>
      <c r="J36" s="144"/>
      <c r="K36" s="144"/>
      <c r="L36" s="144"/>
      <c r="M36" s="144"/>
      <c r="N36" s="145"/>
      <c r="O36" s="324">
        <f>O37</f>
        <v>0</v>
      </c>
      <c r="P36" s="325"/>
      <c r="Q36" s="325"/>
      <c r="R36" s="325"/>
      <c r="S36" s="325"/>
      <c r="T36" s="326"/>
      <c r="U36" s="19"/>
      <c r="V36" s="118" t="s">
        <v>97</v>
      </c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9"/>
    </row>
    <row r="37" spans="2:42" ht="13.5">
      <c r="B37" s="24"/>
      <c r="C37" s="162" t="s">
        <v>95</v>
      </c>
      <c r="D37" s="162"/>
      <c r="E37" s="162"/>
      <c r="F37" s="162"/>
      <c r="G37" s="163"/>
      <c r="H37" s="36">
        <v>1</v>
      </c>
      <c r="I37" s="137" t="s">
        <v>96</v>
      </c>
      <c r="J37" s="137"/>
      <c r="K37" s="137"/>
      <c r="L37" s="137"/>
      <c r="M37" s="137"/>
      <c r="N37" s="138"/>
      <c r="O37" s="185">
        <v>0</v>
      </c>
      <c r="P37" s="186"/>
      <c r="Q37" s="186"/>
      <c r="R37" s="186"/>
      <c r="S37" s="186"/>
      <c r="T37" s="187"/>
      <c r="U37" s="15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4"/>
    </row>
    <row r="38" spans="2:42" ht="13.5">
      <c r="B38" s="22">
        <v>5</v>
      </c>
      <c r="C38" s="156" t="s">
        <v>25</v>
      </c>
      <c r="D38" s="156"/>
      <c r="E38" s="156"/>
      <c r="F38" s="156"/>
      <c r="G38" s="157"/>
      <c r="H38" s="23"/>
      <c r="I38" s="144"/>
      <c r="J38" s="144"/>
      <c r="K38" s="144"/>
      <c r="L38" s="144"/>
      <c r="M38" s="144"/>
      <c r="N38" s="145"/>
      <c r="O38" s="324">
        <f>O39</f>
        <v>78000</v>
      </c>
      <c r="P38" s="325"/>
      <c r="Q38" s="325"/>
      <c r="R38" s="325"/>
      <c r="S38" s="325"/>
      <c r="T38" s="326"/>
      <c r="U38" s="17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7"/>
    </row>
    <row r="39" spans="2:42" ht="13.5">
      <c r="B39" s="25"/>
      <c r="C39" s="63"/>
      <c r="D39" s="63"/>
      <c r="E39" s="63"/>
      <c r="F39" s="63"/>
      <c r="G39" s="64"/>
      <c r="H39" s="65"/>
      <c r="I39" s="61"/>
      <c r="J39" s="61"/>
      <c r="K39" s="61"/>
      <c r="L39" s="61"/>
      <c r="M39" s="61"/>
      <c r="N39" s="62"/>
      <c r="O39" s="167">
        <f>(AC39*AI39)+(AC40*AI40)</f>
        <v>78000</v>
      </c>
      <c r="P39" s="168"/>
      <c r="Q39" s="168"/>
      <c r="R39" s="168"/>
      <c r="S39" s="168"/>
      <c r="T39" s="169"/>
      <c r="U39" s="18"/>
      <c r="V39" s="123" t="s">
        <v>73</v>
      </c>
      <c r="W39" s="123"/>
      <c r="X39" s="123"/>
      <c r="Y39" s="123"/>
      <c r="Z39" s="123"/>
      <c r="AA39" s="123"/>
      <c r="AB39" s="123"/>
      <c r="AC39" s="127">
        <v>7000</v>
      </c>
      <c r="AD39" s="127"/>
      <c r="AE39" s="127"/>
      <c r="AF39" s="127"/>
      <c r="AG39" s="127"/>
      <c r="AH39" s="41" t="s">
        <v>60</v>
      </c>
      <c r="AI39" s="273">
        <v>4</v>
      </c>
      <c r="AJ39" s="273"/>
      <c r="AK39" s="123" t="s">
        <v>61</v>
      </c>
      <c r="AL39" s="123"/>
      <c r="AM39" s="127"/>
      <c r="AN39" s="127"/>
      <c r="AO39" s="127"/>
      <c r="AP39" s="132"/>
    </row>
    <row r="40" spans="2:42" ht="13.5">
      <c r="B40" s="24"/>
      <c r="C40" s="158"/>
      <c r="D40" s="158"/>
      <c r="E40" s="158"/>
      <c r="F40" s="158"/>
      <c r="G40" s="159"/>
      <c r="H40" s="36">
        <v>1</v>
      </c>
      <c r="I40" s="183" t="s">
        <v>25</v>
      </c>
      <c r="J40" s="183"/>
      <c r="K40" s="183"/>
      <c r="L40" s="183"/>
      <c r="M40" s="183"/>
      <c r="N40" s="184"/>
      <c r="O40" s="173"/>
      <c r="P40" s="174"/>
      <c r="Q40" s="174"/>
      <c r="R40" s="174"/>
      <c r="S40" s="174"/>
      <c r="T40" s="175"/>
      <c r="U40" s="15"/>
      <c r="V40" s="280" t="s">
        <v>73</v>
      </c>
      <c r="W40" s="280"/>
      <c r="X40" s="280"/>
      <c r="Y40" s="280"/>
      <c r="Z40" s="280"/>
      <c r="AA40" s="280"/>
      <c r="AB40" s="280"/>
      <c r="AC40" s="281">
        <v>10000</v>
      </c>
      <c r="AD40" s="281"/>
      <c r="AE40" s="281"/>
      <c r="AF40" s="281"/>
      <c r="AG40" s="281"/>
      <c r="AH40" s="11" t="s">
        <v>60</v>
      </c>
      <c r="AI40" s="279">
        <v>5</v>
      </c>
      <c r="AJ40" s="279"/>
      <c r="AK40" s="280" t="s">
        <v>61</v>
      </c>
      <c r="AL40" s="280"/>
      <c r="AM40" s="281"/>
      <c r="AN40" s="281"/>
      <c r="AO40" s="281"/>
      <c r="AP40" s="282"/>
    </row>
    <row r="41" spans="2:42" ht="13.5">
      <c r="B41" s="37">
        <v>6</v>
      </c>
      <c r="C41" s="160" t="s">
        <v>26</v>
      </c>
      <c r="D41" s="160"/>
      <c r="E41" s="160"/>
      <c r="F41" s="160"/>
      <c r="G41" s="161"/>
      <c r="H41" s="23"/>
      <c r="I41" s="144"/>
      <c r="J41" s="144"/>
      <c r="K41" s="144"/>
      <c r="L41" s="144"/>
      <c r="M41" s="144"/>
      <c r="N41" s="145"/>
      <c r="O41" s="324">
        <f>SUM(O42:T43)</f>
        <v>63860</v>
      </c>
      <c r="P41" s="325"/>
      <c r="Q41" s="325"/>
      <c r="R41" s="325"/>
      <c r="S41" s="325"/>
      <c r="T41" s="326"/>
      <c r="U41" s="17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9"/>
    </row>
    <row r="42" spans="2:42" ht="13.5">
      <c r="B42" s="40"/>
      <c r="C42" s="269" t="s">
        <v>78</v>
      </c>
      <c r="D42" s="269"/>
      <c r="E42" s="269"/>
      <c r="F42" s="269"/>
      <c r="G42" s="270"/>
      <c r="H42" s="23">
        <v>1</v>
      </c>
      <c r="I42" s="137" t="s">
        <v>84</v>
      </c>
      <c r="J42" s="176"/>
      <c r="K42" s="176"/>
      <c r="L42" s="176"/>
      <c r="M42" s="176"/>
      <c r="N42" s="177"/>
      <c r="O42" s="185">
        <v>30000</v>
      </c>
      <c r="P42" s="186"/>
      <c r="Q42" s="186"/>
      <c r="R42" s="186"/>
      <c r="S42" s="186"/>
      <c r="T42" s="187"/>
      <c r="U42" s="17"/>
      <c r="V42" s="256" t="s">
        <v>28</v>
      </c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7"/>
    </row>
    <row r="43" spans="2:42" ht="13.5">
      <c r="B43" s="40"/>
      <c r="C43" s="269"/>
      <c r="D43" s="271"/>
      <c r="E43" s="271"/>
      <c r="F43" s="271"/>
      <c r="G43" s="272"/>
      <c r="H43" s="23">
        <v>2</v>
      </c>
      <c r="I43" s="137" t="s">
        <v>29</v>
      </c>
      <c r="J43" s="176"/>
      <c r="K43" s="176"/>
      <c r="L43" s="176"/>
      <c r="M43" s="176"/>
      <c r="N43" s="177"/>
      <c r="O43" s="185">
        <v>33860</v>
      </c>
      <c r="P43" s="186"/>
      <c r="Q43" s="186"/>
      <c r="R43" s="186"/>
      <c r="S43" s="186"/>
      <c r="T43" s="187"/>
      <c r="U43" s="17"/>
      <c r="V43" s="256" t="s">
        <v>103</v>
      </c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7"/>
    </row>
    <row r="44" spans="2:42" ht="13.5">
      <c r="B44" s="37">
        <v>7</v>
      </c>
      <c r="C44" s="160" t="s">
        <v>27</v>
      </c>
      <c r="D44" s="160"/>
      <c r="E44" s="160"/>
      <c r="F44" s="160"/>
      <c r="G44" s="161"/>
      <c r="H44" s="23"/>
      <c r="I44" s="144"/>
      <c r="J44" s="144"/>
      <c r="K44" s="144"/>
      <c r="L44" s="144"/>
      <c r="M44" s="144"/>
      <c r="N44" s="145"/>
      <c r="O44" s="324">
        <f>SUM(O45:O48)</f>
        <v>120320</v>
      </c>
      <c r="P44" s="325"/>
      <c r="Q44" s="325"/>
      <c r="R44" s="325"/>
      <c r="S44" s="325"/>
      <c r="T44" s="326"/>
      <c r="U44" s="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9"/>
    </row>
    <row r="45" spans="2:42" ht="13.5">
      <c r="B45" s="25"/>
      <c r="C45" s="165" t="s">
        <v>78</v>
      </c>
      <c r="D45" s="165"/>
      <c r="E45" s="165"/>
      <c r="F45" s="165"/>
      <c r="G45" s="166"/>
      <c r="H45" s="178"/>
      <c r="I45" s="179"/>
      <c r="J45" s="179"/>
      <c r="K45" s="179"/>
      <c r="L45" s="179"/>
      <c r="M45" s="179"/>
      <c r="N45" s="180"/>
      <c r="O45" s="221">
        <v>30000</v>
      </c>
      <c r="P45" s="222"/>
      <c r="Q45" s="222"/>
      <c r="R45" s="222"/>
      <c r="S45" s="222"/>
      <c r="T45" s="223"/>
      <c r="U45" s="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9"/>
    </row>
    <row r="46" spans="2:42" ht="13.5">
      <c r="B46" s="25"/>
      <c r="C46" s="154"/>
      <c r="D46" s="154"/>
      <c r="E46" s="154"/>
      <c r="F46" s="154"/>
      <c r="G46" s="155"/>
      <c r="H46" s="36">
        <v>1</v>
      </c>
      <c r="I46" s="183" t="s">
        <v>28</v>
      </c>
      <c r="J46" s="183"/>
      <c r="K46" s="183"/>
      <c r="L46" s="183"/>
      <c r="M46" s="183"/>
      <c r="N46" s="184"/>
      <c r="O46" s="224"/>
      <c r="P46" s="225"/>
      <c r="Q46" s="225"/>
      <c r="R46" s="225"/>
      <c r="S46" s="225"/>
      <c r="T46" s="226"/>
      <c r="U46" s="19"/>
      <c r="V46" s="253" t="s">
        <v>28</v>
      </c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4"/>
    </row>
    <row r="47" spans="2:42" ht="13.5">
      <c r="B47" s="25"/>
      <c r="C47" s="154"/>
      <c r="D47" s="154"/>
      <c r="E47" s="154"/>
      <c r="F47" s="154"/>
      <c r="G47" s="155"/>
      <c r="H47" s="178"/>
      <c r="I47" s="179"/>
      <c r="J47" s="179"/>
      <c r="K47" s="179"/>
      <c r="L47" s="179"/>
      <c r="M47" s="179"/>
      <c r="N47" s="180"/>
      <c r="O47" s="221">
        <v>90320</v>
      </c>
      <c r="P47" s="222"/>
      <c r="Q47" s="222"/>
      <c r="R47" s="222"/>
      <c r="S47" s="222"/>
      <c r="T47" s="223"/>
      <c r="U47" s="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9"/>
    </row>
    <row r="48" spans="2:42" ht="13.5">
      <c r="B48" s="24"/>
      <c r="C48" s="158"/>
      <c r="D48" s="158"/>
      <c r="E48" s="158"/>
      <c r="F48" s="158"/>
      <c r="G48" s="159"/>
      <c r="H48" s="36">
        <v>2</v>
      </c>
      <c r="I48" s="183" t="s">
        <v>29</v>
      </c>
      <c r="J48" s="183"/>
      <c r="K48" s="183"/>
      <c r="L48" s="183"/>
      <c r="M48" s="183"/>
      <c r="N48" s="184"/>
      <c r="O48" s="224"/>
      <c r="P48" s="225"/>
      <c r="Q48" s="225"/>
      <c r="R48" s="225"/>
      <c r="S48" s="225"/>
      <c r="T48" s="226"/>
      <c r="U48" s="19"/>
      <c r="V48" s="253" t="s">
        <v>112</v>
      </c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4"/>
    </row>
    <row r="49" spans="2:42" ht="13.5">
      <c r="B49" s="25">
        <v>8</v>
      </c>
      <c r="C49" s="156" t="s">
        <v>90</v>
      </c>
      <c r="D49" s="156"/>
      <c r="E49" s="156"/>
      <c r="F49" s="156"/>
      <c r="G49" s="157"/>
      <c r="H49" s="65"/>
      <c r="I49" s="181"/>
      <c r="J49" s="181"/>
      <c r="K49" s="181"/>
      <c r="L49" s="181"/>
      <c r="M49" s="181"/>
      <c r="N49" s="182"/>
      <c r="O49" s="327">
        <f>SUM(O50)</f>
        <v>5000</v>
      </c>
      <c r="P49" s="328"/>
      <c r="Q49" s="328"/>
      <c r="R49" s="328"/>
      <c r="S49" s="328"/>
      <c r="T49" s="329"/>
      <c r="U49" s="17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7"/>
    </row>
    <row r="50" spans="2:42" ht="13.5">
      <c r="B50" s="25"/>
      <c r="C50" s="158" t="s">
        <v>91</v>
      </c>
      <c r="D50" s="158"/>
      <c r="E50" s="158"/>
      <c r="F50" s="158"/>
      <c r="G50" s="159"/>
      <c r="H50" s="36">
        <v>1</v>
      </c>
      <c r="I50" s="183" t="s">
        <v>92</v>
      </c>
      <c r="J50" s="183"/>
      <c r="K50" s="183"/>
      <c r="L50" s="183"/>
      <c r="M50" s="183"/>
      <c r="N50" s="184"/>
      <c r="O50" s="194">
        <v>5000</v>
      </c>
      <c r="P50" s="195"/>
      <c r="Q50" s="195"/>
      <c r="R50" s="195"/>
      <c r="S50" s="195"/>
      <c r="T50" s="196"/>
      <c r="U50" s="15"/>
      <c r="V50" s="115" t="s">
        <v>92</v>
      </c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6"/>
    </row>
    <row r="51" spans="2:42" ht="13.5">
      <c r="B51" s="22">
        <v>9</v>
      </c>
      <c r="C51" s="156" t="s">
        <v>30</v>
      </c>
      <c r="D51" s="156"/>
      <c r="E51" s="156"/>
      <c r="F51" s="156"/>
      <c r="G51" s="157"/>
      <c r="H51" s="23"/>
      <c r="I51" s="144"/>
      <c r="J51" s="144"/>
      <c r="K51" s="144"/>
      <c r="L51" s="144"/>
      <c r="M51" s="144"/>
      <c r="N51" s="145"/>
      <c r="O51" s="324">
        <f>SUM(O52:O62)</f>
        <v>91208</v>
      </c>
      <c r="P51" s="325"/>
      <c r="Q51" s="325"/>
      <c r="R51" s="325"/>
      <c r="S51" s="325"/>
      <c r="T51" s="326"/>
      <c r="U51" s="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9"/>
    </row>
    <row r="52" spans="2:42" ht="13.5">
      <c r="B52" s="25"/>
      <c r="C52" s="154"/>
      <c r="D52" s="154"/>
      <c r="E52" s="154"/>
      <c r="F52" s="154"/>
      <c r="G52" s="155"/>
      <c r="H52" s="65"/>
      <c r="I52" s="179"/>
      <c r="J52" s="179"/>
      <c r="K52" s="179"/>
      <c r="L52" s="179"/>
      <c r="M52" s="179"/>
      <c r="N52" s="180"/>
      <c r="O52" s="167">
        <f>Z52+AK52+AB53+AL53</f>
        <v>40119</v>
      </c>
      <c r="P52" s="168"/>
      <c r="Q52" s="168"/>
      <c r="R52" s="168"/>
      <c r="S52" s="168"/>
      <c r="T52" s="169"/>
      <c r="U52" s="13"/>
      <c r="V52" s="123" t="s">
        <v>74</v>
      </c>
      <c r="W52" s="123"/>
      <c r="X52" s="123"/>
      <c r="Y52" s="123"/>
      <c r="Z52" s="117">
        <v>7338</v>
      </c>
      <c r="AA52" s="117"/>
      <c r="AB52" s="117"/>
      <c r="AC52" s="117"/>
      <c r="AD52" s="117"/>
      <c r="AE52" s="57"/>
      <c r="AF52" s="123" t="s">
        <v>63</v>
      </c>
      <c r="AG52" s="123"/>
      <c r="AH52" s="123"/>
      <c r="AI52" s="123"/>
      <c r="AJ52" s="123"/>
      <c r="AK52" s="117">
        <v>0</v>
      </c>
      <c r="AL52" s="117"/>
      <c r="AM52" s="117"/>
      <c r="AN52" s="117"/>
      <c r="AO52" s="118"/>
      <c r="AP52" s="119"/>
    </row>
    <row r="53" spans="2:42" ht="13.5">
      <c r="B53" s="25"/>
      <c r="C53" s="63"/>
      <c r="D53" s="63"/>
      <c r="E53" s="63"/>
      <c r="F53" s="63"/>
      <c r="G53" s="64"/>
      <c r="H53" s="35"/>
      <c r="I53" s="32"/>
      <c r="J53" s="32"/>
      <c r="K53" s="32"/>
      <c r="L53" s="32"/>
      <c r="M53" s="32"/>
      <c r="N53" s="33"/>
      <c r="O53" s="170"/>
      <c r="P53" s="171"/>
      <c r="Q53" s="171"/>
      <c r="R53" s="171"/>
      <c r="S53" s="171"/>
      <c r="T53" s="172"/>
      <c r="U53" s="14"/>
      <c r="V53" s="264" t="s">
        <v>93</v>
      </c>
      <c r="W53" s="264"/>
      <c r="X53" s="264"/>
      <c r="Y53" s="264"/>
      <c r="Z53" s="264"/>
      <c r="AA53" s="264"/>
      <c r="AB53" s="128">
        <v>20000</v>
      </c>
      <c r="AC53" s="128"/>
      <c r="AD53" s="128"/>
      <c r="AE53" s="128"/>
      <c r="AF53" s="128"/>
      <c r="AG53" s="54"/>
      <c r="AH53" s="294" t="s">
        <v>86</v>
      </c>
      <c r="AI53" s="295"/>
      <c r="AJ53" s="295"/>
      <c r="AK53" s="295"/>
      <c r="AL53" s="321">
        <v>12781</v>
      </c>
      <c r="AM53" s="321"/>
      <c r="AN53" s="321"/>
      <c r="AO53" s="321"/>
      <c r="AP53" s="56"/>
    </row>
    <row r="54" spans="2:42" ht="13.5">
      <c r="B54" s="25"/>
      <c r="C54" s="154"/>
      <c r="D54" s="154"/>
      <c r="E54" s="154"/>
      <c r="F54" s="154"/>
      <c r="G54" s="155"/>
      <c r="H54" s="36">
        <v>1</v>
      </c>
      <c r="I54" s="183" t="s">
        <v>79</v>
      </c>
      <c r="J54" s="183"/>
      <c r="K54" s="183"/>
      <c r="L54" s="183"/>
      <c r="M54" s="183"/>
      <c r="N54" s="184"/>
      <c r="O54" s="173"/>
      <c r="P54" s="174"/>
      <c r="Q54" s="174"/>
      <c r="R54" s="174"/>
      <c r="S54" s="174"/>
      <c r="T54" s="175"/>
      <c r="U54" s="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6"/>
    </row>
    <row r="55" spans="2:42" ht="13.5">
      <c r="B55" s="25"/>
      <c r="C55" s="154"/>
      <c r="D55" s="154"/>
      <c r="E55" s="154"/>
      <c r="F55" s="154"/>
      <c r="G55" s="155"/>
      <c r="H55" s="65"/>
      <c r="I55" s="179"/>
      <c r="J55" s="179"/>
      <c r="K55" s="179"/>
      <c r="L55" s="179"/>
      <c r="M55" s="179"/>
      <c r="N55" s="180"/>
      <c r="O55" s="221">
        <v>8051</v>
      </c>
      <c r="P55" s="222"/>
      <c r="Q55" s="222"/>
      <c r="R55" s="222"/>
      <c r="S55" s="222"/>
      <c r="T55" s="223"/>
      <c r="U55" s="18" t="s">
        <v>69</v>
      </c>
      <c r="V55" s="123" t="s">
        <v>64</v>
      </c>
      <c r="W55" s="123"/>
      <c r="X55" s="123"/>
      <c r="Y55" s="123"/>
      <c r="Z55" s="123"/>
      <c r="AA55" s="123"/>
      <c r="AB55" s="123"/>
      <c r="AC55" s="123"/>
      <c r="AD55" s="123"/>
      <c r="AE55" s="60"/>
      <c r="AF55" s="125"/>
      <c r="AG55" s="125"/>
      <c r="AH55" s="125"/>
      <c r="AI55" s="125"/>
      <c r="AJ55" s="118"/>
      <c r="AK55" s="118"/>
      <c r="AL55" s="118"/>
      <c r="AM55" s="118"/>
      <c r="AN55" s="118"/>
      <c r="AO55" s="118"/>
      <c r="AP55" s="119"/>
    </row>
    <row r="56" spans="2:42" ht="13.5">
      <c r="B56" s="25"/>
      <c r="C56" s="63"/>
      <c r="D56" s="63"/>
      <c r="E56" s="63"/>
      <c r="F56" s="63"/>
      <c r="G56" s="64"/>
      <c r="H56" s="35"/>
      <c r="I56" s="32"/>
      <c r="J56" s="32"/>
      <c r="K56" s="32"/>
      <c r="L56" s="32"/>
      <c r="M56" s="32"/>
      <c r="N56" s="33"/>
      <c r="O56" s="241"/>
      <c r="P56" s="242"/>
      <c r="Q56" s="242"/>
      <c r="R56" s="242"/>
      <c r="S56" s="242"/>
      <c r="T56" s="243"/>
      <c r="U56" s="19"/>
      <c r="V56" s="266"/>
      <c r="W56" s="266"/>
      <c r="X56" s="266"/>
      <c r="Y56" s="266"/>
      <c r="Z56" s="266"/>
      <c r="AA56" s="266"/>
      <c r="AB56" s="266"/>
      <c r="AC56" s="266"/>
      <c r="AD56" s="266"/>
      <c r="AE56" s="59"/>
      <c r="AF56" s="265"/>
      <c r="AG56" s="265"/>
      <c r="AH56" s="265"/>
      <c r="AI56" s="265"/>
      <c r="AJ56" s="58"/>
      <c r="AK56" s="58"/>
      <c r="AL56" s="58"/>
      <c r="AM56" s="253"/>
      <c r="AN56" s="253"/>
      <c r="AO56" s="253"/>
      <c r="AP56" s="254"/>
    </row>
    <row r="57" spans="2:42" ht="13.5">
      <c r="B57" s="25"/>
      <c r="C57" s="154"/>
      <c r="D57" s="154"/>
      <c r="E57" s="154"/>
      <c r="F57" s="154"/>
      <c r="G57" s="155"/>
      <c r="H57" s="36">
        <v>2</v>
      </c>
      <c r="I57" s="183" t="s">
        <v>80</v>
      </c>
      <c r="J57" s="183"/>
      <c r="K57" s="183"/>
      <c r="L57" s="183"/>
      <c r="M57" s="183"/>
      <c r="N57" s="184"/>
      <c r="O57" s="224"/>
      <c r="P57" s="225"/>
      <c r="Q57" s="225"/>
      <c r="R57" s="225"/>
      <c r="S57" s="225"/>
      <c r="T57" s="226"/>
      <c r="U57" s="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6"/>
    </row>
    <row r="58" spans="2:42" ht="13.5">
      <c r="B58" s="25"/>
      <c r="C58" s="154"/>
      <c r="D58" s="154"/>
      <c r="E58" s="154"/>
      <c r="F58" s="154"/>
      <c r="G58" s="155"/>
      <c r="H58" s="235">
        <v>3</v>
      </c>
      <c r="I58" s="237" t="s">
        <v>29</v>
      </c>
      <c r="J58" s="237"/>
      <c r="K58" s="237"/>
      <c r="L58" s="237"/>
      <c r="M58" s="237"/>
      <c r="N58" s="238"/>
      <c r="O58" s="167">
        <f>AC58+AK58+AL59</f>
        <v>39500</v>
      </c>
      <c r="P58" s="168"/>
      <c r="Q58" s="168"/>
      <c r="R58" s="168"/>
      <c r="S58" s="168"/>
      <c r="T58" s="169"/>
      <c r="U58" s="18"/>
      <c r="V58" s="255" t="s">
        <v>62</v>
      </c>
      <c r="W58" s="255"/>
      <c r="X58" s="255"/>
      <c r="Y58" s="255"/>
      <c r="Z58" s="255"/>
      <c r="AA58" s="255"/>
      <c r="AB58" s="70"/>
      <c r="AC58" s="117">
        <v>35000</v>
      </c>
      <c r="AD58" s="117"/>
      <c r="AE58" s="117"/>
      <c r="AF58" s="117"/>
      <c r="AG58" s="117"/>
      <c r="AH58" s="126" t="s">
        <v>85</v>
      </c>
      <c r="AI58" s="126"/>
      <c r="AJ58" s="126"/>
      <c r="AK58" s="117">
        <v>0</v>
      </c>
      <c r="AL58" s="117"/>
      <c r="AM58" s="117"/>
      <c r="AN58" s="117"/>
      <c r="AO58" s="118"/>
      <c r="AP58" s="119"/>
    </row>
    <row r="59" spans="2:42" ht="13.5">
      <c r="B59" s="25"/>
      <c r="C59" s="63"/>
      <c r="D59" s="63"/>
      <c r="E59" s="63"/>
      <c r="F59" s="63"/>
      <c r="G59" s="64"/>
      <c r="H59" s="236"/>
      <c r="I59" s="239"/>
      <c r="J59" s="239"/>
      <c r="K59" s="239"/>
      <c r="L59" s="239"/>
      <c r="M59" s="239"/>
      <c r="N59" s="240"/>
      <c r="O59" s="244"/>
      <c r="P59" s="245"/>
      <c r="Q59" s="245"/>
      <c r="R59" s="245"/>
      <c r="S59" s="245"/>
      <c r="T59" s="246"/>
      <c r="U59" s="15"/>
      <c r="V59" s="121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294" t="s">
        <v>86</v>
      </c>
      <c r="AI59" s="295"/>
      <c r="AJ59" s="295"/>
      <c r="AK59" s="295"/>
      <c r="AL59" s="321">
        <v>4500</v>
      </c>
      <c r="AM59" s="321"/>
      <c r="AN59" s="321"/>
      <c r="AO59" s="321"/>
      <c r="AP59" s="56"/>
    </row>
    <row r="60" spans="2:42" ht="13.5">
      <c r="B60" s="25"/>
      <c r="C60" s="154"/>
      <c r="D60" s="154"/>
      <c r="E60" s="154"/>
      <c r="F60" s="154"/>
      <c r="G60" s="155"/>
      <c r="H60" s="23">
        <v>4</v>
      </c>
      <c r="I60" s="137" t="s">
        <v>30</v>
      </c>
      <c r="J60" s="137"/>
      <c r="K60" s="137"/>
      <c r="L60" s="137"/>
      <c r="M60" s="137"/>
      <c r="N60" s="138"/>
      <c r="O60" s="185">
        <v>3538</v>
      </c>
      <c r="P60" s="186"/>
      <c r="Q60" s="186"/>
      <c r="R60" s="186"/>
      <c r="S60" s="186"/>
      <c r="T60" s="187"/>
      <c r="U60" s="18"/>
      <c r="V60" s="118" t="s">
        <v>100</v>
      </c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9"/>
    </row>
    <row r="61" spans="2:42" ht="13.5">
      <c r="B61" s="25"/>
      <c r="C61" s="63"/>
      <c r="D61" s="63"/>
      <c r="E61" s="63"/>
      <c r="F61" s="63"/>
      <c r="G61" s="64"/>
      <c r="H61" s="65"/>
      <c r="I61" s="61"/>
      <c r="J61" s="61"/>
      <c r="K61" s="61"/>
      <c r="L61" s="61"/>
      <c r="M61" s="61"/>
      <c r="N61" s="62"/>
      <c r="O61" s="247">
        <f>SUM(AA61+AI61)</f>
        <v>0</v>
      </c>
      <c r="P61" s="248"/>
      <c r="Q61" s="248"/>
      <c r="R61" s="248"/>
      <c r="S61" s="248"/>
      <c r="T61" s="249"/>
      <c r="U61" s="18"/>
      <c r="V61" s="288" t="s">
        <v>65</v>
      </c>
      <c r="W61" s="288"/>
      <c r="X61" s="288"/>
      <c r="Y61" s="288"/>
      <c r="Z61" s="288"/>
      <c r="AA61" s="127">
        <v>0</v>
      </c>
      <c r="AB61" s="127"/>
      <c r="AC61" s="127"/>
      <c r="AD61" s="127"/>
      <c r="AE61" s="127"/>
      <c r="AF61" s="123" t="s">
        <v>66</v>
      </c>
      <c r="AG61" s="123"/>
      <c r="AH61" s="123"/>
      <c r="AI61" s="117">
        <v>0</v>
      </c>
      <c r="AJ61" s="117"/>
      <c r="AK61" s="117"/>
      <c r="AL61" s="117"/>
      <c r="AM61" s="118"/>
      <c r="AN61" s="118"/>
      <c r="AO61" s="118"/>
      <c r="AP61" s="119"/>
    </row>
    <row r="62" spans="2:42" ht="13.5">
      <c r="B62" s="24"/>
      <c r="C62" s="158"/>
      <c r="D62" s="158"/>
      <c r="E62" s="158"/>
      <c r="F62" s="158"/>
      <c r="G62" s="159"/>
      <c r="H62" s="36">
        <v>5</v>
      </c>
      <c r="I62" s="183" t="s">
        <v>31</v>
      </c>
      <c r="J62" s="183"/>
      <c r="K62" s="183"/>
      <c r="L62" s="183"/>
      <c r="M62" s="183"/>
      <c r="N62" s="184"/>
      <c r="O62" s="250"/>
      <c r="P62" s="251"/>
      <c r="Q62" s="251"/>
      <c r="R62" s="251"/>
      <c r="S62" s="251"/>
      <c r="T62" s="252"/>
      <c r="U62" s="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6"/>
    </row>
    <row r="63" spans="2:42" ht="13.5">
      <c r="B63" s="22">
        <v>10</v>
      </c>
      <c r="C63" s="156" t="s">
        <v>32</v>
      </c>
      <c r="D63" s="156"/>
      <c r="E63" s="156"/>
      <c r="F63" s="156"/>
      <c r="G63" s="157"/>
      <c r="H63" s="23"/>
      <c r="I63" s="144"/>
      <c r="J63" s="144"/>
      <c r="K63" s="144"/>
      <c r="L63" s="144"/>
      <c r="M63" s="144"/>
      <c r="N63" s="145"/>
      <c r="O63" s="149">
        <f>O64</f>
        <v>5000</v>
      </c>
      <c r="P63" s="150"/>
      <c r="Q63" s="150"/>
      <c r="R63" s="150"/>
      <c r="S63" s="150"/>
      <c r="T63" s="151"/>
      <c r="U63" s="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9"/>
    </row>
    <row r="64" spans="2:42" ht="13.5">
      <c r="B64" s="24"/>
      <c r="C64" s="158"/>
      <c r="D64" s="158"/>
      <c r="E64" s="158"/>
      <c r="F64" s="158"/>
      <c r="G64" s="159"/>
      <c r="H64" s="23">
        <v>1</v>
      </c>
      <c r="I64" s="137" t="s">
        <v>32</v>
      </c>
      <c r="J64" s="137"/>
      <c r="K64" s="137"/>
      <c r="L64" s="137"/>
      <c r="M64" s="137"/>
      <c r="N64" s="138"/>
      <c r="O64" s="185">
        <v>5000</v>
      </c>
      <c r="P64" s="186"/>
      <c r="Q64" s="186"/>
      <c r="R64" s="186"/>
      <c r="S64" s="186"/>
      <c r="T64" s="187"/>
      <c r="U64" s="18"/>
      <c r="V64" s="256" t="s">
        <v>75</v>
      </c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7"/>
    </row>
    <row r="65" spans="2:43" ht="13.5">
      <c r="B65" s="22">
        <v>11</v>
      </c>
      <c r="C65" s="156" t="s">
        <v>33</v>
      </c>
      <c r="D65" s="156"/>
      <c r="E65" s="156"/>
      <c r="F65" s="156"/>
      <c r="G65" s="157"/>
      <c r="H65" s="23"/>
      <c r="I65" s="144"/>
      <c r="J65" s="144"/>
      <c r="K65" s="144"/>
      <c r="L65" s="144"/>
      <c r="M65" s="144"/>
      <c r="N65" s="145"/>
      <c r="O65" s="149">
        <f>O66</f>
        <v>0</v>
      </c>
      <c r="P65" s="150"/>
      <c r="Q65" s="150"/>
      <c r="R65" s="150"/>
      <c r="S65" s="150"/>
      <c r="T65" s="151"/>
      <c r="U65" s="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9"/>
    </row>
    <row r="66" spans="2:43" ht="13.5">
      <c r="B66" s="24"/>
      <c r="C66" s="158"/>
      <c r="D66" s="158"/>
      <c r="E66" s="158"/>
      <c r="F66" s="158"/>
      <c r="G66" s="159"/>
      <c r="H66" s="23">
        <v>1</v>
      </c>
      <c r="I66" s="137" t="s">
        <v>33</v>
      </c>
      <c r="J66" s="137"/>
      <c r="K66" s="137"/>
      <c r="L66" s="137"/>
      <c r="M66" s="137"/>
      <c r="N66" s="138"/>
      <c r="O66" s="185">
        <v>0</v>
      </c>
      <c r="P66" s="186"/>
      <c r="Q66" s="186"/>
      <c r="R66" s="186"/>
      <c r="S66" s="186"/>
      <c r="T66" s="187"/>
      <c r="U66" s="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9"/>
    </row>
    <row r="67" spans="2:43" ht="13.5">
      <c r="B67" s="261" t="s">
        <v>34</v>
      </c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3"/>
      <c r="O67" s="258">
        <f>O65+O63+O51+O44+O41+O38+O31+O29+O12+O49+O36</f>
        <v>900886</v>
      </c>
      <c r="P67" s="259"/>
      <c r="Q67" s="259"/>
      <c r="R67" s="259"/>
      <c r="S67" s="259"/>
      <c r="T67" s="260"/>
      <c r="U67" s="17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7"/>
    </row>
    <row r="70" spans="2:43" ht="13.5"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</row>
  </sheetData>
  <sheetProtection formatCells="0"/>
  <mergeCells count="335">
    <mergeCell ref="B2:N2"/>
    <mergeCell ref="B3:G3"/>
    <mergeCell ref="H3:N3"/>
    <mergeCell ref="O3:T3"/>
    <mergeCell ref="U3:AP3"/>
    <mergeCell ref="B1:AQ1"/>
    <mergeCell ref="AM4:AP4"/>
    <mergeCell ref="C5:G5"/>
    <mergeCell ref="V4:X4"/>
    <mergeCell ref="Y4:AB4"/>
    <mergeCell ref="AC4:AD4"/>
    <mergeCell ref="AF4:AG4"/>
    <mergeCell ref="AH4:AI4"/>
    <mergeCell ref="AJ4:AL4"/>
    <mergeCell ref="C4:G4"/>
    <mergeCell ref="I4:N4"/>
    <mergeCell ref="O4:T4"/>
    <mergeCell ref="Y5:AB5"/>
    <mergeCell ref="AC5:AD5"/>
    <mergeCell ref="AF5:AG5"/>
    <mergeCell ref="AH5:AI5"/>
    <mergeCell ref="AJ5:AL5"/>
    <mergeCell ref="AM5:AP5"/>
    <mergeCell ref="I5:N5"/>
    <mergeCell ref="O5:T5"/>
    <mergeCell ref="V5:X5"/>
    <mergeCell ref="Y6:AB6"/>
    <mergeCell ref="AC6:AD6"/>
    <mergeCell ref="AF6:AG6"/>
    <mergeCell ref="AH6:AI6"/>
    <mergeCell ref="AJ6:AL6"/>
    <mergeCell ref="AM6:AP6"/>
    <mergeCell ref="C6:G6"/>
    <mergeCell ref="I6:N6"/>
    <mergeCell ref="O6:T6"/>
    <mergeCell ref="V6:X6"/>
    <mergeCell ref="Y7:AB7"/>
    <mergeCell ref="AC7:AD7"/>
    <mergeCell ref="AF7:AG7"/>
    <mergeCell ref="AH7:AI7"/>
    <mergeCell ref="AJ7:AL7"/>
    <mergeCell ref="AM7:AP7"/>
    <mergeCell ref="C7:G7"/>
    <mergeCell ref="I7:N7"/>
    <mergeCell ref="O7:T7"/>
    <mergeCell ref="V7:X7"/>
    <mergeCell ref="C13:G13"/>
    <mergeCell ref="I12:N12"/>
    <mergeCell ref="O12:T12"/>
    <mergeCell ref="V12:AP12"/>
    <mergeCell ref="B11:G11"/>
    <mergeCell ref="H11:N11"/>
    <mergeCell ref="O11:T11"/>
    <mergeCell ref="U11:AP11"/>
    <mergeCell ref="B8:N8"/>
    <mergeCell ref="O8:T8"/>
    <mergeCell ref="V8:AP8"/>
    <mergeCell ref="B10:N10"/>
    <mergeCell ref="I13:N13"/>
    <mergeCell ref="V13:Y13"/>
    <mergeCell ref="O13:T13"/>
    <mergeCell ref="C29:G29"/>
    <mergeCell ref="I29:N29"/>
    <mergeCell ref="O29:T29"/>
    <mergeCell ref="V29:AP29"/>
    <mergeCell ref="Z23:AD23"/>
    <mergeCell ref="AF23:AI23"/>
    <mergeCell ref="AJ23:AM23"/>
    <mergeCell ref="AN23:AP23"/>
    <mergeCell ref="V24:Y24"/>
    <mergeCell ref="Z24:AD24"/>
    <mergeCell ref="AF24:AI24"/>
    <mergeCell ref="AJ24:AM24"/>
    <mergeCell ref="AN24:AP24"/>
    <mergeCell ref="C23:G23"/>
    <mergeCell ref="C27:G27"/>
    <mergeCell ref="I27:N27"/>
    <mergeCell ref="O27:T27"/>
    <mergeCell ref="H26:N26"/>
    <mergeCell ref="H28:N28"/>
    <mergeCell ref="V27:Y27"/>
    <mergeCell ref="Z27:AD27"/>
    <mergeCell ref="AF27:AI27"/>
    <mergeCell ref="AJ27:AM27"/>
    <mergeCell ref="AN27:AP27"/>
    <mergeCell ref="AF17:AI17"/>
    <mergeCell ref="AJ17:AM17"/>
    <mergeCell ref="AN17:AP17"/>
    <mergeCell ref="V18:Y18"/>
    <mergeCell ref="Z18:AD18"/>
    <mergeCell ref="AF18:AI18"/>
    <mergeCell ref="AJ18:AM18"/>
    <mergeCell ref="AN18:AP18"/>
    <mergeCell ref="I19:N19"/>
    <mergeCell ref="C17:G17"/>
    <mergeCell ref="V17:Y17"/>
    <mergeCell ref="I17:N17"/>
    <mergeCell ref="Z17:AD17"/>
    <mergeCell ref="C32:G32"/>
    <mergeCell ref="I32:N32"/>
    <mergeCell ref="O32:T32"/>
    <mergeCell ref="V32:AP32"/>
    <mergeCell ref="C31:G31"/>
    <mergeCell ref="I31:N31"/>
    <mergeCell ref="O31:T31"/>
    <mergeCell ref="V31:AP31"/>
    <mergeCell ref="C30:G30"/>
    <mergeCell ref="I30:N30"/>
    <mergeCell ref="O30:T30"/>
    <mergeCell ref="V30:AP30"/>
    <mergeCell ref="O17:T17"/>
    <mergeCell ref="O23:T23"/>
    <mergeCell ref="V23:Y23"/>
    <mergeCell ref="I23:N23"/>
    <mergeCell ref="AJ19:AM19"/>
    <mergeCell ref="AN19:AP19"/>
    <mergeCell ref="AJ20:AM20"/>
    <mergeCell ref="AN20:AP20"/>
    <mergeCell ref="C35:G35"/>
    <mergeCell ref="I35:N35"/>
    <mergeCell ref="O35:T35"/>
    <mergeCell ref="V35:AP35"/>
    <mergeCell ref="C34:G34"/>
    <mergeCell ref="I34:N34"/>
    <mergeCell ref="O34:T34"/>
    <mergeCell ref="V34:AP34"/>
    <mergeCell ref="C33:G33"/>
    <mergeCell ref="I33:N33"/>
    <mergeCell ref="O33:T33"/>
    <mergeCell ref="V33:AP33"/>
    <mergeCell ref="C38:G38"/>
    <mergeCell ref="I38:N38"/>
    <mergeCell ref="O38:T38"/>
    <mergeCell ref="V38:AP38"/>
    <mergeCell ref="C37:G37"/>
    <mergeCell ref="I37:N37"/>
    <mergeCell ref="O37:T37"/>
    <mergeCell ref="V37:AP37"/>
    <mergeCell ref="C36:G36"/>
    <mergeCell ref="I36:N36"/>
    <mergeCell ref="O36:T36"/>
    <mergeCell ref="V36:AP36"/>
    <mergeCell ref="C41:G41"/>
    <mergeCell ref="I41:N41"/>
    <mergeCell ref="O41:T41"/>
    <mergeCell ref="V41:AP41"/>
    <mergeCell ref="AK39:AL39"/>
    <mergeCell ref="AM39:AP39"/>
    <mergeCell ref="C40:G40"/>
    <mergeCell ref="I40:N40"/>
    <mergeCell ref="V40:AB40"/>
    <mergeCell ref="AC40:AG40"/>
    <mergeCell ref="AI40:AJ40"/>
    <mergeCell ref="AK40:AL40"/>
    <mergeCell ref="AM40:AP40"/>
    <mergeCell ref="O39:T40"/>
    <mergeCell ref="V39:AB39"/>
    <mergeCell ref="AC39:AG39"/>
    <mergeCell ref="AI39:AJ39"/>
    <mergeCell ref="C44:G44"/>
    <mergeCell ref="I44:N44"/>
    <mergeCell ref="O44:T44"/>
    <mergeCell ref="V44:AP44"/>
    <mergeCell ref="C43:G43"/>
    <mergeCell ref="I43:N43"/>
    <mergeCell ref="O43:T43"/>
    <mergeCell ref="V43:AP43"/>
    <mergeCell ref="C42:G42"/>
    <mergeCell ref="I42:N42"/>
    <mergeCell ref="O42:T42"/>
    <mergeCell ref="V42:AP42"/>
    <mergeCell ref="C47:G47"/>
    <mergeCell ref="H47:N47"/>
    <mergeCell ref="O47:T48"/>
    <mergeCell ref="V47:AP47"/>
    <mergeCell ref="C48:G48"/>
    <mergeCell ref="I48:N48"/>
    <mergeCell ref="V48:AP48"/>
    <mergeCell ref="C45:G45"/>
    <mergeCell ref="H45:N45"/>
    <mergeCell ref="O45:T46"/>
    <mergeCell ref="V45:AP45"/>
    <mergeCell ref="C46:G46"/>
    <mergeCell ref="I46:N46"/>
    <mergeCell ref="V46:AP46"/>
    <mergeCell ref="C51:G51"/>
    <mergeCell ref="I51:N51"/>
    <mergeCell ref="O51:T51"/>
    <mergeCell ref="V51:AP51"/>
    <mergeCell ref="C50:G50"/>
    <mergeCell ref="I50:N50"/>
    <mergeCell ref="O50:T50"/>
    <mergeCell ref="V50:AP50"/>
    <mergeCell ref="C49:G49"/>
    <mergeCell ref="I49:N49"/>
    <mergeCell ref="O49:T49"/>
    <mergeCell ref="V49:AP49"/>
    <mergeCell ref="Z52:AD52"/>
    <mergeCell ref="AF52:AJ52"/>
    <mergeCell ref="AK52:AN52"/>
    <mergeCell ref="AO52:AP52"/>
    <mergeCell ref="V53:AA53"/>
    <mergeCell ref="AB53:AF53"/>
    <mergeCell ref="AH53:AK53"/>
    <mergeCell ref="AL53:AO53"/>
    <mergeCell ref="C52:G52"/>
    <mergeCell ref="I52:N52"/>
    <mergeCell ref="O52:T54"/>
    <mergeCell ref="V52:Y52"/>
    <mergeCell ref="C54:G54"/>
    <mergeCell ref="I54:N54"/>
    <mergeCell ref="V54:AP54"/>
    <mergeCell ref="AF55:AI55"/>
    <mergeCell ref="AJ55:AP55"/>
    <mergeCell ref="V56:AD56"/>
    <mergeCell ref="AF56:AI56"/>
    <mergeCell ref="AM56:AP56"/>
    <mergeCell ref="C55:G55"/>
    <mergeCell ref="I55:N55"/>
    <mergeCell ref="O55:T57"/>
    <mergeCell ref="V55:AD55"/>
    <mergeCell ref="C57:G57"/>
    <mergeCell ref="I57:N57"/>
    <mergeCell ref="V57:AP57"/>
    <mergeCell ref="C60:G60"/>
    <mergeCell ref="I60:N60"/>
    <mergeCell ref="O60:T60"/>
    <mergeCell ref="V60:AP60"/>
    <mergeCell ref="V58:AA58"/>
    <mergeCell ref="AC58:AG58"/>
    <mergeCell ref="AH58:AJ58"/>
    <mergeCell ref="AK58:AN58"/>
    <mergeCell ref="AO58:AP58"/>
    <mergeCell ref="V59:AG59"/>
    <mergeCell ref="AH59:AK59"/>
    <mergeCell ref="AL59:AO59"/>
    <mergeCell ref="C58:G58"/>
    <mergeCell ref="H58:H59"/>
    <mergeCell ref="I58:N59"/>
    <mergeCell ref="O58:T59"/>
    <mergeCell ref="C64:G64"/>
    <mergeCell ref="I64:N64"/>
    <mergeCell ref="O64:T64"/>
    <mergeCell ref="V64:AP64"/>
    <mergeCell ref="C63:G63"/>
    <mergeCell ref="I63:N63"/>
    <mergeCell ref="O63:T63"/>
    <mergeCell ref="V63:AP63"/>
    <mergeCell ref="AI61:AL61"/>
    <mergeCell ref="AM61:AP61"/>
    <mergeCell ref="C62:G62"/>
    <mergeCell ref="I62:N62"/>
    <mergeCell ref="V62:AP62"/>
    <mergeCell ref="O61:T62"/>
    <mergeCell ref="V61:Z61"/>
    <mergeCell ref="AA61:AE61"/>
    <mergeCell ref="AF61:AH61"/>
    <mergeCell ref="B67:N67"/>
    <mergeCell ref="O67:T67"/>
    <mergeCell ref="V67:AP67"/>
    <mergeCell ref="C66:G66"/>
    <mergeCell ref="I66:N66"/>
    <mergeCell ref="O66:T66"/>
    <mergeCell ref="V66:AP66"/>
    <mergeCell ref="C65:G65"/>
    <mergeCell ref="I65:N65"/>
    <mergeCell ref="O65:T65"/>
    <mergeCell ref="V65:AP65"/>
    <mergeCell ref="AN14:AP14"/>
    <mergeCell ref="AJ14:AM14"/>
    <mergeCell ref="AF14:AI14"/>
    <mergeCell ref="Z14:AD14"/>
    <mergeCell ref="V14:Y14"/>
    <mergeCell ref="AN13:AP13"/>
    <mergeCell ref="AJ13:AM13"/>
    <mergeCell ref="AF13:AI13"/>
    <mergeCell ref="Z13:AD13"/>
    <mergeCell ref="AJ15:AM15"/>
    <mergeCell ref="AN15:AP15"/>
    <mergeCell ref="V16:Y16"/>
    <mergeCell ref="Z16:AD16"/>
    <mergeCell ref="AF16:AI16"/>
    <mergeCell ref="AJ16:AM16"/>
    <mergeCell ref="AN16:AP16"/>
    <mergeCell ref="I15:N15"/>
    <mergeCell ref="O15:T15"/>
    <mergeCell ref="H14:N14"/>
    <mergeCell ref="H16:N16"/>
    <mergeCell ref="C19:G19"/>
    <mergeCell ref="O19:T19"/>
    <mergeCell ref="V19:Y19"/>
    <mergeCell ref="Z19:AD19"/>
    <mergeCell ref="AF19:AI19"/>
    <mergeCell ref="V22:Y22"/>
    <mergeCell ref="Z22:AD22"/>
    <mergeCell ref="AF22:AI22"/>
    <mergeCell ref="C15:G15"/>
    <mergeCell ref="V15:Y15"/>
    <mergeCell ref="Z15:AD15"/>
    <mergeCell ref="AF15:AI15"/>
    <mergeCell ref="V20:Y20"/>
    <mergeCell ref="Z20:AD20"/>
    <mergeCell ref="AF20:AI20"/>
    <mergeCell ref="H18:N18"/>
    <mergeCell ref="C21:G21"/>
    <mergeCell ref="I21:N21"/>
    <mergeCell ref="O21:T21"/>
    <mergeCell ref="V21:Y21"/>
    <mergeCell ref="Z21:AD21"/>
    <mergeCell ref="AF21:AI21"/>
    <mergeCell ref="AJ21:AM21"/>
    <mergeCell ref="AN21:AP21"/>
    <mergeCell ref="AJ22:AM22"/>
    <mergeCell ref="AN22:AP22"/>
    <mergeCell ref="H20:N20"/>
    <mergeCell ref="H22:N22"/>
    <mergeCell ref="C25:G25"/>
    <mergeCell ref="I25:N25"/>
    <mergeCell ref="O25:T25"/>
    <mergeCell ref="V25:Y25"/>
    <mergeCell ref="Z25:AD25"/>
    <mergeCell ref="AF25:AI25"/>
    <mergeCell ref="AJ25:AM25"/>
    <mergeCell ref="AN25:AP25"/>
    <mergeCell ref="H24:N24"/>
    <mergeCell ref="V28:Y28"/>
    <mergeCell ref="Z28:AD28"/>
    <mergeCell ref="AF28:AI28"/>
    <mergeCell ref="AJ28:AM28"/>
    <mergeCell ref="AN28:AP28"/>
    <mergeCell ref="V26:Y26"/>
    <mergeCell ref="Z26:AD26"/>
    <mergeCell ref="AF26:AI26"/>
    <mergeCell ref="AJ26:AM26"/>
    <mergeCell ref="AN26:AP26"/>
  </mergeCells>
  <phoneticPr fontId="1"/>
  <dataValidations count="2">
    <dataValidation imeMode="on" allowBlank="1" showInputMessage="1" showErrorMessage="1" sqref="U62:AP67 AO58 U53:V53 U54:AP54 U57:AP57 AM60:AP61 V60:AL60 AO52:AP52 AF56 AM56:AP56 AJ55:AP55 U55:U56 U58:U61 AP58:AP59 W51:AP51 AM39:AP40 W37:AP38 AM4:AP7 U12:AP12 U8:AP8 V56 W30:AP35 W41:AP48 U41:V51 AP53 U29:V38 AN13:AP28"/>
    <dataValidation imeMode="off" allowBlank="1" showInputMessage="1" showErrorMessage="1" sqref="AH59 Z52:AE52 AK52:AN52 AB53 AL59:AO59 AC58:AG58 AI61 O55:T55 AF55 O45:T45 O60:T61 O47:T47 O58:T58 AL53:AO53 AC39:AG40 AI39:AJ40 Y4:AB7 AF4:AG7 AJ4:AL7 O23 AA61:AE61 AH53 AK58:AN58 O66:T66 O13 O32:T35 O15 O52:T52 O42:T42 O64:T64 O17 O19 AJ13:AJ28 O21 O25 Z13:AE28 O27"/>
  </dataValidations>
  <pageMargins left="0.61" right="0.41" top="0.49" bottom="0.45" header="0.26" footer="0.28999999999999998"/>
  <pageSetup paperSize="9" scale="91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workbookViewId="0">
      <selection activeCell="E25" sqref="E25"/>
    </sheetView>
  </sheetViews>
  <sheetFormatPr defaultRowHeight="13.5"/>
  <cols>
    <col min="5" max="5" width="9" style="96"/>
    <col min="8" max="8" width="3.5" bestFit="1" customWidth="1"/>
    <col min="9" max="9" width="9.125" bestFit="1" customWidth="1"/>
    <col min="10" max="10" width="4.5" customWidth="1"/>
    <col min="11" max="11" width="3.375" bestFit="1" customWidth="1"/>
    <col min="12" max="12" width="5.875" customWidth="1"/>
    <col min="13" max="13" width="3.375" bestFit="1" customWidth="1"/>
  </cols>
  <sheetData>
    <row r="1" spans="1:14">
      <c r="A1" s="335" t="s">
        <v>121</v>
      </c>
      <c r="B1" s="335"/>
      <c r="C1" s="335"/>
      <c r="D1" t="s">
        <v>115</v>
      </c>
      <c r="I1" t="s">
        <v>116</v>
      </c>
      <c r="J1" s="95">
        <v>4</v>
      </c>
      <c r="K1" t="s">
        <v>117</v>
      </c>
      <c r="L1" s="95">
        <v>9</v>
      </c>
      <c r="M1" t="s">
        <v>118</v>
      </c>
    </row>
    <row r="2" spans="1:14">
      <c r="I2" s="336" t="s">
        <v>119</v>
      </c>
      <c r="J2" s="336"/>
      <c r="K2" s="336"/>
      <c r="L2" s="336"/>
      <c r="M2" t="s">
        <v>120</v>
      </c>
    </row>
    <row r="5" spans="1:14">
      <c r="A5" s="102" t="s">
        <v>122</v>
      </c>
    </row>
    <row r="6" spans="1:14">
      <c r="B6" s="337" t="s">
        <v>123</v>
      </c>
      <c r="C6" s="337"/>
      <c r="D6" s="337"/>
      <c r="E6" s="101" t="s">
        <v>124</v>
      </c>
      <c r="F6" s="100"/>
      <c r="G6" s="102" t="s">
        <v>126</v>
      </c>
      <c r="H6" s="100"/>
      <c r="I6" s="102" t="s">
        <v>128</v>
      </c>
      <c r="J6" s="100"/>
      <c r="K6" s="337" t="s">
        <v>129</v>
      </c>
      <c r="L6" s="337"/>
      <c r="M6" s="337"/>
      <c r="N6" s="337"/>
    </row>
    <row r="7" spans="1:14">
      <c r="B7" s="95" t="s">
        <v>127</v>
      </c>
      <c r="C7" s="95"/>
      <c r="D7" s="95"/>
      <c r="E7" s="98">
        <v>7000</v>
      </c>
      <c r="F7" t="s">
        <v>125</v>
      </c>
      <c r="G7" s="95">
        <v>15</v>
      </c>
      <c r="I7" s="99">
        <f>SUM(E7*G7)</f>
        <v>105000</v>
      </c>
      <c r="K7" t="s">
        <v>130</v>
      </c>
    </row>
    <row r="8" spans="1:14">
      <c r="I8" s="97"/>
    </row>
    <row r="9" spans="1:14">
      <c r="I9" s="97"/>
    </row>
    <row r="10" spans="1:14">
      <c r="I10" s="97"/>
    </row>
    <row r="11" spans="1:14">
      <c r="I11" s="97"/>
    </row>
    <row r="12" spans="1:14">
      <c r="I12" s="97"/>
    </row>
    <row r="13" spans="1:14">
      <c r="B13" s="337" t="s">
        <v>128</v>
      </c>
      <c r="C13" s="337"/>
      <c r="D13" s="337"/>
      <c r="E13" s="337"/>
      <c r="F13" s="100"/>
      <c r="G13" s="100"/>
      <c r="H13" s="100"/>
      <c r="I13" s="103">
        <f>SUM(I7:I12)</f>
        <v>105000</v>
      </c>
      <c r="J13" s="100"/>
    </row>
    <row r="14" spans="1:14">
      <c r="I14" s="97"/>
    </row>
    <row r="15" spans="1:14">
      <c r="I15" s="97"/>
    </row>
    <row r="16" spans="1:14">
      <c r="I16" s="97"/>
    </row>
    <row r="17" spans="1:14">
      <c r="I17" s="97"/>
    </row>
    <row r="18" spans="1:14">
      <c r="A18" s="102" t="s">
        <v>131</v>
      </c>
      <c r="I18" s="97"/>
    </row>
    <row r="19" spans="1:14">
      <c r="B19" s="337" t="s">
        <v>123</v>
      </c>
      <c r="C19" s="337"/>
      <c r="D19" s="337"/>
      <c r="E19" s="101" t="s">
        <v>124</v>
      </c>
      <c r="F19" s="100"/>
      <c r="G19" s="100"/>
      <c r="H19" s="100"/>
      <c r="I19" s="102" t="s">
        <v>128</v>
      </c>
      <c r="J19" s="100"/>
      <c r="K19" s="337" t="s">
        <v>129</v>
      </c>
      <c r="L19" s="337"/>
      <c r="M19" s="337"/>
      <c r="N19" s="337"/>
    </row>
    <row r="20" spans="1:14">
      <c r="B20" s="107" t="s">
        <v>132</v>
      </c>
      <c r="C20" s="107"/>
      <c r="D20" s="107"/>
      <c r="E20" s="108">
        <v>7200</v>
      </c>
      <c r="I20" s="108">
        <f>SUM(E20)</f>
        <v>7200</v>
      </c>
    </row>
    <row r="21" spans="1:14">
      <c r="B21" s="107" t="s">
        <v>133</v>
      </c>
      <c r="C21" s="107"/>
      <c r="D21" s="107"/>
      <c r="E21" s="108">
        <v>5500</v>
      </c>
      <c r="I21" s="108">
        <f t="shared" ref="I21:I29" si="0">SUM(E21)</f>
        <v>5500</v>
      </c>
    </row>
    <row r="22" spans="1:14">
      <c r="B22" s="107" t="s">
        <v>134</v>
      </c>
      <c r="C22" s="107"/>
      <c r="D22" s="107"/>
      <c r="E22" s="108">
        <v>27540</v>
      </c>
      <c r="I22" s="108">
        <f t="shared" si="0"/>
        <v>27540</v>
      </c>
    </row>
    <row r="23" spans="1:14">
      <c r="B23" s="107" t="s">
        <v>135</v>
      </c>
      <c r="C23" s="107"/>
      <c r="D23" s="107"/>
      <c r="E23" s="108">
        <v>9450</v>
      </c>
      <c r="I23" s="108">
        <f t="shared" si="0"/>
        <v>9450</v>
      </c>
    </row>
    <row r="24" spans="1:14">
      <c r="B24" s="107" t="s">
        <v>136</v>
      </c>
      <c r="C24" s="107"/>
      <c r="D24" s="107"/>
      <c r="E24" s="108">
        <v>10800</v>
      </c>
      <c r="I24" s="108">
        <f t="shared" si="0"/>
        <v>10800</v>
      </c>
    </row>
    <row r="25" spans="1:14">
      <c r="B25" s="107" t="s">
        <v>137</v>
      </c>
      <c r="C25" s="107"/>
      <c r="D25" s="107"/>
      <c r="E25" s="108">
        <v>1053</v>
      </c>
      <c r="I25" s="108">
        <f t="shared" si="0"/>
        <v>1053</v>
      </c>
    </row>
    <row r="26" spans="1:14">
      <c r="B26" s="107"/>
      <c r="C26" s="107"/>
      <c r="D26" s="107"/>
      <c r="E26" s="108"/>
      <c r="I26" s="108">
        <f t="shared" si="0"/>
        <v>0</v>
      </c>
    </row>
    <row r="27" spans="1:14">
      <c r="B27" s="107"/>
      <c r="C27" s="107"/>
      <c r="D27" s="107"/>
      <c r="E27" s="108"/>
      <c r="I27" s="108">
        <f t="shared" si="0"/>
        <v>0</v>
      </c>
    </row>
    <row r="28" spans="1:14">
      <c r="B28" s="107"/>
      <c r="C28" s="107"/>
      <c r="D28" s="107"/>
      <c r="E28" s="108"/>
      <c r="I28" s="108">
        <f t="shared" si="0"/>
        <v>0</v>
      </c>
    </row>
    <row r="29" spans="1:14">
      <c r="B29" s="107"/>
      <c r="C29" s="107"/>
      <c r="D29" s="107"/>
      <c r="E29" s="108"/>
      <c r="I29" s="108">
        <f t="shared" si="0"/>
        <v>0</v>
      </c>
    </row>
    <row r="33" spans="2:9">
      <c r="C33" s="337" t="s">
        <v>128</v>
      </c>
      <c r="D33" s="337"/>
      <c r="E33" s="337"/>
      <c r="I33" s="104">
        <f>SUM(I20:I32)</f>
        <v>61543</v>
      </c>
    </row>
    <row r="37" spans="2:9">
      <c r="B37" s="334" t="s">
        <v>138</v>
      </c>
      <c r="C37" s="334"/>
      <c r="D37" s="334"/>
      <c r="E37" s="334"/>
      <c r="F37" s="105"/>
      <c r="G37" s="105"/>
      <c r="H37" s="105"/>
      <c r="I37" s="106">
        <f>SUM(I13-I33)</f>
        <v>43457</v>
      </c>
    </row>
  </sheetData>
  <mergeCells count="9">
    <mergeCell ref="B37:E37"/>
    <mergeCell ref="A1:C1"/>
    <mergeCell ref="I2:L2"/>
    <mergeCell ref="K6:N6"/>
    <mergeCell ref="B19:D19"/>
    <mergeCell ref="B6:D6"/>
    <mergeCell ref="K19:N19"/>
    <mergeCell ref="B13:E13"/>
    <mergeCell ref="C33:E33"/>
  </mergeCells>
  <phoneticPr fontId="1"/>
  <printOptions horizontalCentered="1"/>
  <pageMargins left="0.15748031496062992" right="0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workbookViewId="0">
      <selection activeCell="E26" sqref="E26"/>
    </sheetView>
  </sheetViews>
  <sheetFormatPr defaultRowHeight="13.5"/>
  <cols>
    <col min="5" max="5" width="9" style="96"/>
    <col min="8" max="8" width="3.5" bestFit="1" customWidth="1"/>
    <col min="9" max="9" width="9.125" bestFit="1" customWidth="1"/>
    <col min="10" max="10" width="4.5" customWidth="1"/>
    <col min="11" max="11" width="3.375" bestFit="1" customWidth="1"/>
    <col min="12" max="12" width="5.875" customWidth="1"/>
    <col min="13" max="13" width="3.375" bestFit="1" customWidth="1"/>
  </cols>
  <sheetData>
    <row r="1" spans="1:14">
      <c r="A1" s="335" t="s">
        <v>139</v>
      </c>
      <c r="B1" s="335"/>
      <c r="C1" s="335"/>
      <c r="D1" t="s">
        <v>115</v>
      </c>
      <c r="I1" t="s">
        <v>116</v>
      </c>
      <c r="J1" s="95">
        <v>4</v>
      </c>
      <c r="K1" t="s">
        <v>117</v>
      </c>
      <c r="L1" s="95">
        <v>16</v>
      </c>
      <c r="M1" t="s">
        <v>118</v>
      </c>
    </row>
    <row r="2" spans="1:14">
      <c r="I2" s="336" t="s">
        <v>140</v>
      </c>
      <c r="J2" s="336"/>
      <c r="K2" s="336"/>
      <c r="L2" s="336"/>
      <c r="M2" t="s">
        <v>120</v>
      </c>
    </row>
    <row r="5" spans="1:14">
      <c r="A5" s="102" t="s">
        <v>122</v>
      </c>
    </row>
    <row r="6" spans="1:14">
      <c r="B6" s="337" t="s">
        <v>123</v>
      </c>
      <c r="C6" s="337"/>
      <c r="D6" s="337"/>
      <c r="E6" s="101" t="s">
        <v>124</v>
      </c>
      <c r="F6" s="100"/>
      <c r="G6" s="102" t="s">
        <v>126</v>
      </c>
      <c r="H6" s="100"/>
      <c r="I6" s="102" t="s">
        <v>128</v>
      </c>
      <c r="J6" s="100"/>
      <c r="K6" s="337" t="s">
        <v>129</v>
      </c>
      <c r="L6" s="337"/>
      <c r="M6" s="337"/>
      <c r="N6" s="337"/>
    </row>
    <row r="7" spans="1:14">
      <c r="B7" s="107" t="s">
        <v>127</v>
      </c>
      <c r="C7" s="107"/>
      <c r="D7" s="107"/>
      <c r="E7" s="108">
        <v>7000</v>
      </c>
      <c r="F7" t="s">
        <v>125</v>
      </c>
      <c r="G7" s="107">
        <v>15</v>
      </c>
      <c r="I7" s="109">
        <f>SUM(E7*G7)</f>
        <v>105000</v>
      </c>
      <c r="K7" t="s">
        <v>141</v>
      </c>
    </row>
    <row r="8" spans="1:14">
      <c r="I8" s="97"/>
    </row>
    <row r="9" spans="1:14">
      <c r="I9" s="97"/>
    </row>
    <row r="10" spans="1:14">
      <c r="I10" s="97"/>
    </row>
    <row r="11" spans="1:14">
      <c r="I11" s="97"/>
    </row>
    <row r="12" spans="1:14">
      <c r="I12" s="97"/>
    </row>
    <row r="13" spans="1:14">
      <c r="B13" s="337" t="s">
        <v>128</v>
      </c>
      <c r="C13" s="337"/>
      <c r="D13" s="337"/>
      <c r="E13" s="337"/>
      <c r="F13" s="100"/>
      <c r="G13" s="100"/>
      <c r="H13" s="100"/>
      <c r="I13" s="103">
        <f>SUM(I7:I12)</f>
        <v>105000</v>
      </c>
      <c r="J13" s="100"/>
    </row>
    <row r="14" spans="1:14">
      <c r="I14" s="97"/>
    </row>
    <row r="15" spans="1:14">
      <c r="I15" s="97"/>
    </row>
    <row r="16" spans="1:14">
      <c r="I16" s="97"/>
    </row>
    <row r="17" spans="1:14">
      <c r="I17" s="97"/>
    </row>
    <row r="18" spans="1:14">
      <c r="A18" s="102" t="s">
        <v>131</v>
      </c>
      <c r="I18" s="97"/>
    </row>
    <row r="19" spans="1:14">
      <c r="B19" s="337" t="s">
        <v>123</v>
      </c>
      <c r="C19" s="337"/>
      <c r="D19" s="337"/>
      <c r="E19" s="101" t="s">
        <v>124</v>
      </c>
      <c r="F19" s="100"/>
      <c r="G19" s="100"/>
      <c r="H19" s="100"/>
      <c r="I19" s="102" t="s">
        <v>128</v>
      </c>
      <c r="J19" s="100"/>
      <c r="K19" s="337" t="s">
        <v>129</v>
      </c>
      <c r="L19" s="337"/>
      <c r="M19" s="337"/>
      <c r="N19" s="337"/>
    </row>
    <row r="20" spans="1:14">
      <c r="B20" s="107" t="s">
        <v>132</v>
      </c>
      <c r="C20" s="107"/>
      <c r="D20" s="107"/>
      <c r="E20" s="108">
        <v>0</v>
      </c>
      <c r="I20" s="108">
        <f>SUM(E20)</f>
        <v>0</v>
      </c>
    </row>
    <row r="21" spans="1:14">
      <c r="B21" s="107" t="s">
        <v>133</v>
      </c>
      <c r="C21" s="107"/>
      <c r="D21" s="107"/>
      <c r="E21" s="108">
        <v>0</v>
      </c>
      <c r="I21" s="108">
        <f t="shared" ref="I21:I29" si="0">SUM(E21)</f>
        <v>0</v>
      </c>
    </row>
    <row r="22" spans="1:14">
      <c r="B22" s="107" t="s">
        <v>134</v>
      </c>
      <c r="C22" s="107"/>
      <c r="D22" s="107"/>
      <c r="E22" s="108">
        <v>28240</v>
      </c>
      <c r="I22" s="108">
        <f t="shared" si="0"/>
        <v>28240</v>
      </c>
    </row>
    <row r="23" spans="1:14">
      <c r="B23" s="107" t="s">
        <v>135</v>
      </c>
      <c r="C23" s="107"/>
      <c r="D23" s="107"/>
      <c r="E23" s="108">
        <v>35405</v>
      </c>
      <c r="I23" s="108">
        <f t="shared" si="0"/>
        <v>35405</v>
      </c>
    </row>
    <row r="24" spans="1:14">
      <c r="B24" s="107" t="s">
        <v>136</v>
      </c>
      <c r="C24" s="107"/>
      <c r="D24" s="107"/>
      <c r="E24" s="108">
        <v>20000</v>
      </c>
      <c r="I24" s="108">
        <f t="shared" si="0"/>
        <v>20000</v>
      </c>
    </row>
    <row r="25" spans="1:14">
      <c r="B25" s="107" t="s">
        <v>137</v>
      </c>
      <c r="C25" s="107"/>
      <c r="D25" s="107"/>
      <c r="E25" s="108">
        <v>0</v>
      </c>
      <c r="I25" s="108">
        <f t="shared" si="0"/>
        <v>0</v>
      </c>
    </row>
    <row r="26" spans="1:14">
      <c r="B26" s="107"/>
      <c r="C26" s="107"/>
      <c r="D26" s="107"/>
      <c r="E26" s="108"/>
      <c r="I26" s="108">
        <f t="shared" si="0"/>
        <v>0</v>
      </c>
    </row>
    <row r="27" spans="1:14">
      <c r="B27" s="107"/>
      <c r="C27" s="107"/>
      <c r="D27" s="107"/>
      <c r="E27" s="108"/>
      <c r="I27" s="108">
        <f t="shared" si="0"/>
        <v>0</v>
      </c>
    </row>
    <row r="28" spans="1:14">
      <c r="B28" s="107"/>
      <c r="C28" s="107"/>
      <c r="D28" s="107"/>
      <c r="E28" s="108"/>
      <c r="I28" s="108">
        <f t="shared" si="0"/>
        <v>0</v>
      </c>
    </row>
    <row r="29" spans="1:14">
      <c r="B29" s="107"/>
      <c r="C29" s="107"/>
      <c r="D29" s="107"/>
      <c r="E29" s="108"/>
      <c r="I29" s="108">
        <f t="shared" si="0"/>
        <v>0</v>
      </c>
    </row>
    <row r="33" spans="2:9">
      <c r="C33" s="337" t="s">
        <v>128</v>
      </c>
      <c r="D33" s="337"/>
      <c r="E33" s="337"/>
      <c r="I33" s="104">
        <f>SUM(I20:I32)</f>
        <v>83645</v>
      </c>
    </row>
    <row r="37" spans="2:9">
      <c r="B37" s="334" t="s">
        <v>138</v>
      </c>
      <c r="C37" s="334"/>
      <c r="D37" s="334"/>
      <c r="E37" s="334"/>
      <c r="F37" s="105"/>
      <c r="G37" s="105"/>
      <c r="H37" s="105"/>
      <c r="I37" s="106">
        <f>SUM(I13-I33)</f>
        <v>21355</v>
      </c>
    </row>
  </sheetData>
  <mergeCells count="9">
    <mergeCell ref="C33:E33"/>
    <mergeCell ref="B37:E37"/>
    <mergeCell ref="A1:C1"/>
    <mergeCell ref="I2:L2"/>
    <mergeCell ref="B6:D6"/>
    <mergeCell ref="K6:N6"/>
    <mergeCell ref="B13:E13"/>
    <mergeCell ref="B19:D19"/>
    <mergeCell ref="K19:N19"/>
  </mergeCells>
  <phoneticPr fontId="1"/>
  <printOptions horizontalCentered="1"/>
  <pageMargins left="0.15748031496062992" right="0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O15" sqref="O15:T15"/>
    </sheetView>
  </sheetViews>
  <sheetFormatPr defaultRowHeight="13.5"/>
  <cols>
    <col min="5" max="5" width="9" style="96"/>
    <col min="8" max="8" width="3.5" bestFit="1" customWidth="1"/>
    <col min="9" max="9" width="9.125" bestFit="1" customWidth="1"/>
    <col min="10" max="10" width="4.5" customWidth="1"/>
    <col min="11" max="11" width="3.375" bestFit="1" customWidth="1"/>
    <col min="12" max="12" width="5.875" customWidth="1"/>
    <col min="13" max="13" width="3.375" bestFit="1" customWidth="1"/>
  </cols>
  <sheetData>
    <row r="1" spans="1:15">
      <c r="A1" s="335" t="s">
        <v>142</v>
      </c>
      <c r="B1" s="335"/>
      <c r="C1" s="335"/>
      <c r="D1" t="s">
        <v>115</v>
      </c>
      <c r="I1" t="s">
        <v>116</v>
      </c>
      <c r="J1" s="95">
        <v>6</v>
      </c>
      <c r="K1" t="s">
        <v>117</v>
      </c>
      <c r="L1" s="107" t="s">
        <v>147</v>
      </c>
      <c r="M1" s="107"/>
    </row>
    <row r="2" spans="1:15">
      <c r="A2" s="335" t="s">
        <v>143</v>
      </c>
      <c r="B2" s="335"/>
      <c r="C2" s="335"/>
      <c r="I2" s="336" t="s">
        <v>119</v>
      </c>
      <c r="J2" s="336"/>
      <c r="K2" s="336"/>
      <c r="L2" s="336"/>
      <c r="M2" t="s">
        <v>120</v>
      </c>
    </row>
    <row r="3" spans="1:15">
      <c r="I3" s="336" t="s">
        <v>144</v>
      </c>
      <c r="J3" s="336"/>
      <c r="K3" s="336"/>
      <c r="L3" s="336"/>
    </row>
    <row r="5" spans="1:15">
      <c r="A5" s="102" t="s">
        <v>122</v>
      </c>
    </row>
    <row r="6" spans="1:15">
      <c r="B6" s="337" t="s">
        <v>123</v>
      </c>
      <c r="C6" s="337"/>
      <c r="D6" s="337"/>
      <c r="E6" s="101" t="s">
        <v>124</v>
      </c>
      <c r="F6" s="100"/>
      <c r="G6" s="102" t="s">
        <v>126</v>
      </c>
      <c r="H6" s="100"/>
      <c r="I6" s="102" t="s">
        <v>128</v>
      </c>
      <c r="J6" s="100"/>
      <c r="K6" s="337" t="s">
        <v>129</v>
      </c>
      <c r="L6" s="337"/>
      <c r="M6" s="337"/>
      <c r="N6" s="337"/>
    </row>
    <row r="7" spans="1:15">
      <c r="B7" s="107" t="s">
        <v>127</v>
      </c>
      <c r="C7" s="107"/>
      <c r="D7" s="107"/>
      <c r="E7" s="108">
        <v>7000</v>
      </c>
      <c r="F7" t="s">
        <v>125</v>
      </c>
      <c r="G7" s="107">
        <v>10</v>
      </c>
      <c r="I7" s="109">
        <f>SUM(E7*G7)</f>
        <v>70000</v>
      </c>
      <c r="K7" t="s">
        <v>148</v>
      </c>
    </row>
    <row r="8" spans="1:15">
      <c r="B8" t="s">
        <v>127</v>
      </c>
      <c r="E8" s="96">
        <v>7000</v>
      </c>
      <c r="G8">
        <v>3</v>
      </c>
      <c r="I8" s="109">
        <f>SUM(E8*G8)</f>
        <v>21000</v>
      </c>
    </row>
    <row r="9" spans="1:15">
      <c r="I9" s="97"/>
    </row>
    <row r="10" spans="1:15">
      <c r="I10" s="97"/>
    </row>
    <row r="11" spans="1:15">
      <c r="I11" s="97"/>
    </row>
    <row r="12" spans="1:15">
      <c r="I12" s="97"/>
    </row>
    <row r="13" spans="1:15">
      <c r="B13" s="337" t="s">
        <v>128</v>
      </c>
      <c r="C13" s="337"/>
      <c r="D13" s="337"/>
      <c r="E13" s="337"/>
      <c r="F13" s="100"/>
      <c r="G13" s="100"/>
      <c r="H13" s="100"/>
      <c r="I13" s="103">
        <f>SUM(I7:I12)</f>
        <v>91000</v>
      </c>
      <c r="J13" s="100"/>
    </row>
    <row r="14" spans="1:15">
      <c r="I14" s="97"/>
    </row>
    <row r="15" spans="1:15">
      <c r="I15" s="97"/>
      <c r="O15" t="s">
        <v>157</v>
      </c>
    </row>
    <row r="16" spans="1:15">
      <c r="I16" s="97"/>
    </row>
    <row r="17" spans="1:14">
      <c r="I17" s="97"/>
    </row>
    <row r="18" spans="1:14">
      <c r="A18" s="102" t="s">
        <v>131</v>
      </c>
      <c r="I18" s="97"/>
    </row>
    <row r="19" spans="1:14">
      <c r="B19" s="337" t="s">
        <v>123</v>
      </c>
      <c r="C19" s="337"/>
      <c r="D19" s="337"/>
      <c r="E19" s="101" t="s">
        <v>124</v>
      </c>
      <c r="F19" s="100"/>
      <c r="G19" s="100"/>
      <c r="H19" s="100"/>
      <c r="I19" s="102" t="s">
        <v>128</v>
      </c>
      <c r="J19" s="100"/>
      <c r="K19" s="337" t="s">
        <v>129</v>
      </c>
      <c r="L19" s="337"/>
      <c r="M19" s="337"/>
      <c r="N19" s="337"/>
    </row>
    <row r="20" spans="1:14">
      <c r="B20" s="107" t="s">
        <v>132</v>
      </c>
      <c r="C20" s="107"/>
      <c r="D20" s="107"/>
      <c r="E20" s="108">
        <v>6640</v>
      </c>
      <c r="I20" s="108">
        <f>SUM(E20)</f>
        <v>6640</v>
      </c>
    </row>
    <row r="21" spans="1:14">
      <c r="B21" s="107" t="s">
        <v>133</v>
      </c>
      <c r="C21" s="107"/>
      <c r="D21" s="107"/>
      <c r="E21" s="108">
        <v>6000</v>
      </c>
      <c r="I21" s="108">
        <f t="shared" ref="I21:I32" si="0">SUM(E21)</f>
        <v>6000</v>
      </c>
    </row>
    <row r="22" spans="1:14">
      <c r="B22" s="107" t="s">
        <v>134</v>
      </c>
      <c r="C22" s="107"/>
      <c r="D22" s="107"/>
      <c r="E22" s="108">
        <v>19880</v>
      </c>
      <c r="I22" s="108">
        <f t="shared" si="0"/>
        <v>19880</v>
      </c>
    </row>
    <row r="23" spans="1:14">
      <c r="B23" s="107" t="s">
        <v>134</v>
      </c>
      <c r="C23" s="107"/>
      <c r="D23" s="107"/>
      <c r="E23" s="108">
        <v>15690</v>
      </c>
      <c r="I23" s="108">
        <f t="shared" si="0"/>
        <v>15690</v>
      </c>
    </row>
    <row r="24" spans="1:14">
      <c r="B24" s="107" t="s">
        <v>135</v>
      </c>
      <c r="C24" s="107"/>
      <c r="D24" s="107"/>
      <c r="E24" s="108">
        <v>5250</v>
      </c>
      <c r="I24" s="108">
        <f t="shared" si="0"/>
        <v>5250</v>
      </c>
    </row>
    <row r="25" spans="1:14">
      <c r="B25" s="107" t="s">
        <v>135</v>
      </c>
      <c r="C25" s="107"/>
      <c r="D25" s="107"/>
      <c r="E25" s="108">
        <v>3000</v>
      </c>
      <c r="I25" s="108">
        <f t="shared" si="0"/>
        <v>3000</v>
      </c>
    </row>
    <row r="26" spans="1:14">
      <c r="B26" s="107" t="s">
        <v>136</v>
      </c>
      <c r="C26" s="107"/>
      <c r="D26" s="107"/>
      <c r="E26" s="108">
        <v>7500</v>
      </c>
      <c r="I26" s="108">
        <f t="shared" si="0"/>
        <v>7500</v>
      </c>
    </row>
    <row r="27" spans="1:14">
      <c r="B27" s="107" t="s">
        <v>136</v>
      </c>
      <c r="C27" s="107"/>
      <c r="D27" s="107"/>
      <c r="E27" s="108">
        <v>2948</v>
      </c>
      <c r="I27" s="108">
        <f t="shared" si="0"/>
        <v>2948</v>
      </c>
    </row>
    <row r="28" spans="1:14">
      <c r="B28" s="107" t="s">
        <v>137</v>
      </c>
      <c r="C28" s="107"/>
      <c r="D28" s="107"/>
      <c r="E28" s="108">
        <v>1645</v>
      </c>
      <c r="I28" s="108">
        <f t="shared" si="0"/>
        <v>1645</v>
      </c>
    </row>
    <row r="29" spans="1:14">
      <c r="B29" s="107"/>
      <c r="C29" s="107"/>
      <c r="D29" s="107"/>
      <c r="E29" s="108"/>
      <c r="I29" s="108">
        <f t="shared" si="0"/>
        <v>0</v>
      </c>
    </row>
    <row r="30" spans="1:14">
      <c r="B30" s="107"/>
      <c r="C30" s="107"/>
      <c r="D30" s="107"/>
      <c r="E30" s="108"/>
      <c r="I30" s="108">
        <f t="shared" si="0"/>
        <v>0</v>
      </c>
    </row>
    <row r="31" spans="1:14">
      <c r="B31" s="107"/>
      <c r="C31" s="107"/>
      <c r="D31" s="107"/>
      <c r="E31" s="108"/>
      <c r="I31" s="108">
        <f t="shared" si="0"/>
        <v>0</v>
      </c>
    </row>
    <row r="32" spans="1:14">
      <c r="B32" s="107"/>
      <c r="C32" s="107"/>
      <c r="D32" s="107"/>
      <c r="E32" s="108"/>
      <c r="I32" s="108">
        <f t="shared" si="0"/>
        <v>0</v>
      </c>
    </row>
    <row r="36" spans="2:9">
      <c r="C36" s="337" t="s">
        <v>128</v>
      </c>
      <c r="D36" s="337"/>
      <c r="E36" s="337"/>
      <c r="I36" s="104">
        <f>SUM(I20:I35)</f>
        <v>68553</v>
      </c>
    </row>
    <row r="40" spans="2:9">
      <c r="B40" s="334" t="s">
        <v>138</v>
      </c>
      <c r="C40" s="334"/>
      <c r="D40" s="334"/>
      <c r="E40" s="334"/>
      <c r="F40" s="105"/>
      <c r="G40" s="105"/>
      <c r="H40" s="105"/>
      <c r="I40" s="106">
        <f>SUM(I13-I36)</f>
        <v>22447</v>
      </c>
    </row>
  </sheetData>
  <mergeCells count="11">
    <mergeCell ref="C36:E36"/>
    <mergeCell ref="B40:E40"/>
    <mergeCell ref="A2:C2"/>
    <mergeCell ref="I3:L3"/>
    <mergeCell ref="A1:C1"/>
    <mergeCell ref="I2:L2"/>
    <mergeCell ref="B6:D6"/>
    <mergeCell ref="K6:N6"/>
    <mergeCell ref="B13:E13"/>
    <mergeCell ref="B19:D19"/>
    <mergeCell ref="K19:N19"/>
  </mergeCells>
  <phoneticPr fontId="1"/>
  <printOptions horizontalCentered="1"/>
  <pageMargins left="0.15748031496062992" right="0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O15" sqref="O15:T15"/>
    </sheetView>
  </sheetViews>
  <sheetFormatPr defaultRowHeight="13.5"/>
  <cols>
    <col min="5" max="5" width="9" style="96"/>
    <col min="8" max="8" width="3.5" bestFit="1" customWidth="1"/>
    <col min="9" max="9" width="9.125" bestFit="1" customWidth="1"/>
    <col min="10" max="10" width="4.5" customWidth="1"/>
    <col min="11" max="11" width="3.375" bestFit="1" customWidth="1"/>
    <col min="12" max="12" width="4.375" customWidth="1"/>
    <col min="13" max="13" width="3.375" bestFit="1" customWidth="1"/>
  </cols>
  <sheetData>
    <row r="1" spans="1:13">
      <c r="A1" s="335" t="s">
        <v>145</v>
      </c>
      <c r="B1" s="335"/>
      <c r="C1" s="335"/>
      <c r="D1" t="s">
        <v>115</v>
      </c>
      <c r="I1" t="s">
        <v>116</v>
      </c>
      <c r="J1" s="95">
        <v>6</v>
      </c>
      <c r="K1" t="s">
        <v>117</v>
      </c>
      <c r="L1" s="110">
        <v>11</v>
      </c>
      <c r="M1" t="s">
        <v>149</v>
      </c>
    </row>
    <row r="2" spans="1:13">
      <c r="A2" s="335" t="s">
        <v>146</v>
      </c>
      <c r="B2" s="335"/>
      <c r="C2" s="335"/>
      <c r="I2" s="336" t="s">
        <v>119</v>
      </c>
      <c r="J2" s="336"/>
      <c r="K2" s="336"/>
      <c r="L2" s="336"/>
    </row>
    <row r="3" spans="1:13">
      <c r="I3" s="336" t="s">
        <v>144</v>
      </c>
      <c r="J3" s="336"/>
      <c r="K3" s="336"/>
      <c r="L3" s="336"/>
    </row>
    <row r="5" spans="1:13">
      <c r="A5" s="102" t="s">
        <v>122</v>
      </c>
    </row>
    <row r="6" spans="1:13">
      <c r="B6" s="337" t="s">
        <v>123</v>
      </c>
      <c r="C6" s="337"/>
      <c r="D6" s="337"/>
      <c r="E6" s="101" t="s">
        <v>124</v>
      </c>
      <c r="F6" s="100"/>
      <c r="G6" s="102" t="s">
        <v>126</v>
      </c>
      <c r="H6" s="100"/>
      <c r="I6" s="102" t="s">
        <v>128</v>
      </c>
      <c r="J6" s="100"/>
      <c r="K6" s="337" t="s">
        <v>129</v>
      </c>
      <c r="L6" s="337"/>
      <c r="M6" s="337"/>
    </row>
    <row r="7" spans="1:13">
      <c r="B7" s="107" t="s">
        <v>127</v>
      </c>
      <c r="C7" s="107"/>
      <c r="D7" s="107"/>
      <c r="E7" s="108">
        <v>7000</v>
      </c>
      <c r="F7" t="s">
        <v>125</v>
      </c>
      <c r="G7" s="107">
        <v>7</v>
      </c>
      <c r="I7" s="109">
        <f>SUM(E7*G7)</f>
        <v>49000</v>
      </c>
      <c r="K7" t="s">
        <v>150</v>
      </c>
    </row>
    <row r="8" spans="1:13">
      <c r="B8" t="s">
        <v>127</v>
      </c>
      <c r="E8" s="96">
        <v>7000</v>
      </c>
      <c r="G8">
        <v>7</v>
      </c>
      <c r="I8" s="109">
        <f>SUM(E8*G8)</f>
        <v>49000</v>
      </c>
    </row>
    <row r="9" spans="1:13">
      <c r="I9" s="97"/>
    </row>
    <row r="10" spans="1:13">
      <c r="I10" s="97"/>
    </row>
    <row r="11" spans="1:13">
      <c r="I11" s="97"/>
    </row>
    <row r="12" spans="1:13">
      <c r="I12" s="97"/>
    </row>
    <row r="13" spans="1:13">
      <c r="B13" s="337" t="s">
        <v>128</v>
      </c>
      <c r="C13" s="337"/>
      <c r="D13" s="337"/>
      <c r="E13" s="337"/>
      <c r="F13" s="100"/>
      <c r="G13" s="100"/>
      <c r="H13" s="100"/>
      <c r="I13" s="103">
        <f>SUM(I7:I12)</f>
        <v>98000</v>
      </c>
      <c r="J13" s="100"/>
    </row>
    <row r="14" spans="1:13">
      <c r="I14" s="97"/>
    </row>
    <row r="15" spans="1:13">
      <c r="I15" s="97"/>
    </row>
    <row r="16" spans="1:13">
      <c r="I16" s="97"/>
    </row>
    <row r="17" spans="1:13">
      <c r="I17" s="97"/>
    </row>
    <row r="18" spans="1:13">
      <c r="A18" s="102" t="s">
        <v>131</v>
      </c>
      <c r="I18" s="97"/>
    </row>
    <row r="19" spans="1:13">
      <c r="B19" s="337" t="s">
        <v>123</v>
      </c>
      <c r="C19" s="337"/>
      <c r="D19" s="337"/>
      <c r="E19" s="101" t="s">
        <v>124</v>
      </c>
      <c r="F19" s="100"/>
      <c r="G19" s="100"/>
      <c r="H19" s="100"/>
      <c r="I19" s="102" t="s">
        <v>128</v>
      </c>
      <c r="J19" s="100"/>
      <c r="K19" s="337" t="s">
        <v>129</v>
      </c>
      <c r="L19" s="337"/>
      <c r="M19" s="337"/>
    </row>
    <row r="20" spans="1:13">
      <c r="B20" s="107" t="s">
        <v>132</v>
      </c>
      <c r="C20" s="107"/>
      <c r="D20" s="107"/>
      <c r="E20" s="108">
        <v>0</v>
      </c>
      <c r="I20" s="108">
        <f>SUM(E20)</f>
        <v>0</v>
      </c>
    </row>
    <row r="21" spans="1:13">
      <c r="B21" s="107" t="s">
        <v>133</v>
      </c>
      <c r="C21" s="107"/>
      <c r="D21" s="107"/>
      <c r="E21" s="108">
        <v>0</v>
      </c>
      <c r="I21" s="108">
        <f t="shared" ref="I21:I32" si="0">SUM(E21)</f>
        <v>0</v>
      </c>
    </row>
    <row r="22" spans="1:13">
      <c r="B22" s="107" t="s">
        <v>134</v>
      </c>
      <c r="C22" s="107"/>
      <c r="D22" s="107"/>
      <c r="E22" s="108">
        <v>12000</v>
      </c>
      <c r="I22" s="108">
        <f t="shared" si="0"/>
        <v>12000</v>
      </c>
    </row>
    <row r="23" spans="1:13">
      <c r="B23" s="107" t="s">
        <v>134</v>
      </c>
      <c r="C23" s="107"/>
      <c r="D23" s="107"/>
      <c r="E23" s="108">
        <v>22010</v>
      </c>
      <c r="I23" s="108">
        <f t="shared" si="0"/>
        <v>22010</v>
      </c>
    </row>
    <row r="24" spans="1:13">
      <c r="B24" s="107" t="s">
        <v>135</v>
      </c>
      <c r="C24" s="107"/>
      <c r="D24" s="107"/>
      <c r="E24" s="108">
        <v>5250</v>
      </c>
      <c r="I24" s="108">
        <f t="shared" si="0"/>
        <v>5250</v>
      </c>
    </row>
    <row r="25" spans="1:13">
      <c r="B25" s="107" t="s">
        <v>135</v>
      </c>
      <c r="C25" s="107"/>
      <c r="D25" s="107"/>
      <c r="E25" s="108">
        <v>3400</v>
      </c>
      <c r="I25" s="108">
        <f t="shared" si="0"/>
        <v>3400</v>
      </c>
    </row>
    <row r="26" spans="1:13">
      <c r="B26" s="107" t="s">
        <v>136</v>
      </c>
      <c r="C26" s="107"/>
      <c r="D26" s="107"/>
      <c r="E26" s="108">
        <v>6000</v>
      </c>
      <c r="I26" s="108">
        <f t="shared" si="0"/>
        <v>6000</v>
      </c>
    </row>
    <row r="27" spans="1:13">
      <c r="B27" s="107" t="s">
        <v>136</v>
      </c>
      <c r="C27" s="107"/>
      <c r="D27" s="107"/>
      <c r="E27" s="108">
        <v>12800</v>
      </c>
      <c r="I27" s="108">
        <f t="shared" si="0"/>
        <v>12800</v>
      </c>
    </row>
    <row r="28" spans="1:13">
      <c r="B28" s="107" t="s">
        <v>137</v>
      </c>
      <c r="C28" s="107"/>
      <c r="D28" s="107"/>
      <c r="E28" s="108">
        <v>328</v>
      </c>
      <c r="I28" s="108">
        <f t="shared" si="0"/>
        <v>328</v>
      </c>
    </row>
    <row r="29" spans="1:13">
      <c r="B29" s="107" t="s">
        <v>137</v>
      </c>
      <c r="C29" s="107"/>
      <c r="D29" s="107"/>
      <c r="E29" s="108">
        <v>1377</v>
      </c>
      <c r="I29" s="108">
        <f t="shared" si="0"/>
        <v>1377</v>
      </c>
    </row>
    <row r="30" spans="1:13">
      <c r="B30" s="107"/>
      <c r="C30" s="107"/>
      <c r="D30" s="107"/>
      <c r="E30" s="108"/>
      <c r="I30" s="108">
        <f t="shared" si="0"/>
        <v>0</v>
      </c>
    </row>
    <row r="31" spans="1:13">
      <c r="B31" s="107"/>
      <c r="C31" s="107"/>
      <c r="D31" s="107"/>
      <c r="E31" s="108"/>
      <c r="I31" s="108">
        <f t="shared" si="0"/>
        <v>0</v>
      </c>
    </row>
    <row r="32" spans="1:13">
      <c r="B32" s="107"/>
      <c r="C32" s="107"/>
      <c r="D32" s="107"/>
      <c r="E32" s="108"/>
      <c r="I32" s="108">
        <f t="shared" si="0"/>
        <v>0</v>
      </c>
    </row>
    <row r="36" spans="2:9">
      <c r="C36" s="337" t="s">
        <v>128</v>
      </c>
      <c r="D36" s="337"/>
      <c r="E36" s="337"/>
      <c r="I36" s="104">
        <f>SUM(I20:I35)</f>
        <v>63165</v>
      </c>
    </row>
    <row r="40" spans="2:9">
      <c r="B40" s="334" t="s">
        <v>138</v>
      </c>
      <c r="C40" s="334"/>
      <c r="D40" s="334"/>
      <c r="E40" s="334"/>
      <c r="F40" s="105"/>
      <c r="G40" s="105"/>
      <c r="H40" s="105"/>
      <c r="I40" s="106">
        <f>SUM(I13-I36)</f>
        <v>34835</v>
      </c>
    </row>
  </sheetData>
  <mergeCells count="11">
    <mergeCell ref="A1:C1"/>
    <mergeCell ref="A2:C2"/>
    <mergeCell ref="I2:L2"/>
    <mergeCell ref="I3:L3"/>
    <mergeCell ref="B6:D6"/>
    <mergeCell ref="K6:M6"/>
    <mergeCell ref="B13:E13"/>
    <mergeCell ref="B19:D19"/>
    <mergeCell ref="K19:M19"/>
    <mergeCell ref="C36:E36"/>
    <mergeCell ref="B40:E40"/>
  </mergeCells>
  <phoneticPr fontId="1"/>
  <printOptions horizontalCentered="1"/>
  <pageMargins left="0.15748031496062992" right="0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5" sqref="O15:T15"/>
    </sheetView>
  </sheetViews>
  <sheetFormatPr defaultRowHeight="13.5"/>
  <cols>
    <col min="5" max="5" width="9" style="96"/>
    <col min="8" max="8" width="3.5" bestFit="1" customWidth="1"/>
    <col min="9" max="9" width="9.125" bestFit="1" customWidth="1"/>
    <col min="10" max="10" width="4.5" customWidth="1"/>
    <col min="11" max="11" width="3.375" bestFit="1" customWidth="1"/>
    <col min="12" max="12" width="5.875" customWidth="1"/>
    <col min="13" max="13" width="3.375" bestFit="1" customWidth="1"/>
  </cols>
  <sheetData>
    <row r="1" spans="1:14">
      <c r="A1" s="335" t="s">
        <v>151</v>
      </c>
      <c r="B1" s="335"/>
      <c r="C1" s="335"/>
      <c r="D1" t="s">
        <v>115</v>
      </c>
      <c r="I1" t="s">
        <v>116</v>
      </c>
      <c r="J1" s="95">
        <v>11</v>
      </c>
      <c r="K1" t="s">
        <v>117</v>
      </c>
      <c r="L1" s="95">
        <v>19</v>
      </c>
      <c r="M1" t="s">
        <v>118</v>
      </c>
    </row>
    <row r="2" spans="1:14">
      <c r="I2" s="336" t="s">
        <v>152</v>
      </c>
      <c r="J2" s="336"/>
      <c r="K2" s="336"/>
      <c r="L2" s="336"/>
      <c r="M2" t="s">
        <v>120</v>
      </c>
    </row>
    <row r="5" spans="1:14">
      <c r="A5" s="102" t="s">
        <v>122</v>
      </c>
    </row>
    <row r="6" spans="1:14">
      <c r="B6" s="337" t="s">
        <v>123</v>
      </c>
      <c r="C6" s="337"/>
      <c r="D6" s="337"/>
      <c r="E6" s="101" t="s">
        <v>124</v>
      </c>
      <c r="F6" s="100"/>
      <c r="G6" s="102" t="s">
        <v>126</v>
      </c>
      <c r="H6" s="100"/>
      <c r="I6" s="102" t="s">
        <v>128</v>
      </c>
      <c r="J6" s="100"/>
      <c r="K6" s="337" t="s">
        <v>129</v>
      </c>
      <c r="L6" s="337"/>
      <c r="M6" s="337"/>
      <c r="N6" s="337"/>
    </row>
    <row r="7" spans="1:14">
      <c r="B7" s="95" t="s">
        <v>127</v>
      </c>
      <c r="C7" s="95"/>
      <c r="D7" s="95"/>
      <c r="E7" s="98">
        <v>7000</v>
      </c>
      <c r="F7" t="s">
        <v>125</v>
      </c>
      <c r="G7" s="95">
        <v>16</v>
      </c>
      <c r="I7" s="99">
        <f>SUM(E7*G7)</f>
        <v>112000</v>
      </c>
      <c r="K7" t="s">
        <v>153</v>
      </c>
    </row>
    <row r="8" spans="1:14">
      <c r="I8" s="97"/>
    </row>
    <row r="9" spans="1:14">
      <c r="I9" s="97"/>
    </row>
    <row r="10" spans="1:14">
      <c r="I10" s="97"/>
    </row>
    <row r="11" spans="1:14">
      <c r="I11" s="97"/>
    </row>
    <row r="12" spans="1:14">
      <c r="I12" s="97"/>
    </row>
    <row r="13" spans="1:14">
      <c r="B13" s="337" t="s">
        <v>128</v>
      </c>
      <c r="C13" s="337"/>
      <c r="D13" s="337"/>
      <c r="E13" s="337"/>
      <c r="F13" s="100"/>
      <c r="G13" s="100"/>
      <c r="H13" s="100"/>
      <c r="I13" s="103">
        <f>SUM(I7:I12)</f>
        <v>112000</v>
      </c>
      <c r="J13" s="100"/>
    </row>
    <row r="14" spans="1:14">
      <c r="I14" s="97"/>
    </row>
    <row r="15" spans="1:14">
      <c r="I15" s="97"/>
    </row>
    <row r="16" spans="1:14">
      <c r="I16" s="97"/>
    </row>
    <row r="17" spans="1:14">
      <c r="I17" s="97"/>
    </row>
    <row r="18" spans="1:14">
      <c r="A18" s="102" t="s">
        <v>131</v>
      </c>
      <c r="I18" s="97"/>
    </row>
    <row r="19" spans="1:14">
      <c r="B19" s="337" t="s">
        <v>123</v>
      </c>
      <c r="C19" s="337"/>
      <c r="D19" s="337"/>
      <c r="E19" s="101" t="s">
        <v>124</v>
      </c>
      <c r="F19" s="100"/>
      <c r="G19" s="100"/>
      <c r="H19" s="100"/>
      <c r="I19" s="102" t="s">
        <v>128</v>
      </c>
      <c r="J19" s="100"/>
      <c r="K19" s="337" t="s">
        <v>129</v>
      </c>
      <c r="L19" s="337"/>
      <c r="M19" s="337"/>
      <c r="N19" s="337"/>
    </row>
    <row r="20" spans="1:14">
      <c r="B20" s="107" t="s">
        <v>132</v>
      </c>
      <c r="C20" s="107"/>
      <c r="D20" s="107"/>
      <c r="E20" s="108">
        <v>7380</v>
      </c>
      <c r="I20" s="108">
        <f>SUM(E20)</f>
        <v>7380</v>
      </c>
    </row>
    <row r="21" spans="1:14">
      <c r="B21" s="107" t="s">
        <v>133</v>
      </c>
      <c r="C21" s="107"/>
      <c r="D21" s="107"/>
      <c r="E21" s="108">
        <v>6500</v>
      </c>
      <c r="I21" s="108">
        <f t="shared" ref="I21:I30" si="0">SUM(E21)</f>
        <v>6500</v>
      </c>
    </row>
    <row r="22" spans="1:14">
      <c r="B22" s="107" t="s">
        <v>134</v>
      </c>
      <c r="C22" s="107"/>
      <c r="D22" s="107"/>
      <c r="E22" s="108">
        <v>16740</v>
      </c>
      <c r="I22" s="108">
        <f t="shared" si="0"/>
        <v>16740</v>
      </c>
    </row>
    <row r="23" spans="1:14">
      <c r="B23" s="107" t="s">
        <v>134</v>
      </c>
      <c r="C23" s="107"/>
      <c r="D23" s="107"/>
      <c r="E23" s="108">
        <v>10060</v>
      </c>
      <c r="I23" s="108">
        <f t="shared" si="0"/>
        <v>10060</v>
      </c>
    </row>
    <row r="24" spans="1:14">
      <c r="B24" s="107" t="s">
        <v>135</v>
      </c>
      <c r="C24" s="107"/>
      <c r="D24" s="107"/>
      <c r="E24" s="108">
        <v>0</v>
      </c>
      <c r="I24" s="108">
        <f t="shared" si="0"/>
        <v>0</v>
      </c>
    </row>
    <row r="25" spans="1:14">
      <c r="B25" s="107" t="s">
        <v>136</v>
      </c>
      <c r="C25" s="107"/>
      <c r="D25" s="107"/>
      <c r="E25" s="108">
        <v>10400</v>
      </c>
      <c r="I25" s="108">
        <f t="shared" si="0"/>
        <v>10400</v>
      </c>
    </row>
    <row r="26" spans="1:14">
      <c r="B26" s="107" t="s">
        <v>137</v>
      </c>
      <c r="C26" s="107"/>
      <c r="D26" s="107"/>
      <c r="E26" s="108">
        <v>3186</v>
      </c>
      <c r="I26" s="108">
        <f t="shared" si="0"/>
        <v>3186</v>
      </c>
    </row>
    <row r="27" spans="1:14">
      <c r="B27" s="107"/>
      <c r="C27" s="107"/>
      <c r="D27" s="107"/>
      <c r="E27" s="108"/>
      <c r="I27" s="108">
        <f t="shared" si="0"/>
        <v>0</v>
      </c>
    </row>
    <row r="28" spans="1:14">
      <c r="B28" s="107"/>
      <c r="C28" s="107"/>
      <c r="D28" s="107"/>
      <c r="E28" s="108"/>
      <c r="I28" s="108">
        <f t="shared" si="0"/>
        <v>0</v>
      </c>
    </row>
    <row r="29" spans="1:14">
      <c r="B29" s="107"/>
      <c r="C29" s="107"/>
      <c r="D29" s="107"/>
      <c r="E29" s="108"/>
      <c r="I29" s="108">
        <f t="shared" si="0"/>
        <v>0</v>
      </c>
    </row>
    <row r="30" spans="1:14">
      <c r="B30" s="107"/>
      <c r="C30" s="107"/>
      <c r="D30" s="107"/>
      <c r="E30" s="108"/>
      <c r="I30" s="108">
        <f t="shared" si="0"/>
        <v>0</v>
      </c>
    </row>
    <row r="34" spans="2:9">
      <c r="C34" s="337" t="s">
        <v>128</v>
      </c>
      <c r="D34" s="337"/>
      <c r="E34" s="337"/>
      <c r="I34" s="104">
        <f>SUM(I20:I33)</f>
        <v>54266</v>
      </c>
    </row>
    <row r="38" spans="2:9">
      <c r="B38" s="334" t="s">
        <v>138</v>
      </c>
      <c r="C38" s="334"/>
      <c r="D38" s="334"/>
      <c r="E38" s="334"/>
      <c r="F38" s="105"/>
      <c r="G38" s="105"/>
      <c r="H38" s="105"/>
      <c r="I38" s="106">
        <f>SUM(I13-I34)</f>
        <v>57734</v>
      </c>
    </row>
  </sheetData>
  <mergeCells count="9">
    <mergeCell ref="C34:E34"/>
    <mergeCell ref="B38:E38"/>
    <mergeCell ref="A1:C1"/>
    <mergeCell ref="I2:L2"/>
    <mergeCell ref="B6:D6"/>
    <mergeCell ref="K6:N6"/>
    <mergeCell ref="B13:E13"/>
    <mergeCell ref="B19:D19"/>
    <mergeCell ref="K19:N19"/>
  </mergeCells>
  <phoneticPr fontId="1"/>
  <printOptions horizontalCentered="1"/>
  <pageMargins left="0.15748031496062992" right="0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O15" sqref="O15:T15"/>
    </sheetView>
  </sheetViews>
  <sheetFormatPr defaultRowHeight="13.5"/>
  <cols>
    <col min="5" max="5" width="9" style="96"/>
    <col min="8" max="8" width="3.5" bestFit="1" customWidth="1"/>
    <col min="9" max="9" width="9.125" bestFit="1" customWidth="1"/>
    <col min="10" max="10" width="4.5" customWidth="1"/>
    <col min="11" max="11" width="3.375" bestFit="1" customWidth="1"/>
    <col min="12" max="12" width="5.875" customWidth="1"/>
    <col min="13" max="13" width="3.375" bestFit="1" customWidth="1"/>
  </cols>
  <sheetData>
    <row r="1" spans="1:14">
      <c r="A1" s="335" t="s">
        <v>154</v>
      </c>
      <c r="B1" s="335"/>
      <c r="C1" s="335"/>
      <c r="D1" t="s">
        <v>115</v>
      </c>
      <c r="I1" t="s">
        <v>116</v>
      </c>
      <c r="J1" s="95">
        <v>11</v>
      </c>
      <c r="K1" t="s">
        <v>117</v>
      </c>
      <c r="L1" s="95">
        <v>19</v>
      </c>
      <c r="M1" t="s">
        <v>118</v>
      </c>
    </row>
    <row r="2" spans="1:14">
      <c r="I2" s="336" t="s">
        <v>155</v>
      </c>
      <c r="J2" s="336"/>
      <c r="K2" s="336"/>
      <c r="L2" s="336"/>
      <c r="M2" t="s">
        <v>120</v>
      </c>
    </row>
    <row r="5" spans="1:14">
      <c r="A5" s="102" t="s">
        <v>122</v>
      </c>
    </row>
    <row r="6" spans="1:14">
      <c r="B6" s="337" t="s">
        <v>123</v>
      </c>
      <c r="C6" s="337"/>
      <c r="D6" s="337"/>
      <c r="E6" s="101" t="s">
        <v>124</v>
      </c>
      <c r="F6" s="100"/>
      <c r="G6" s="102" t="s">
        <v>126</v>
      </c>
      <c r="H6" s="100"/>
      <c r="I6" s="102" t="s">
        <v>128</v>
      </c>
      <c r="J6" s="100"/>
      <c r="K6" s="337" t="s">
        <v>129</v>
      </c>
      <c r="L6" s="337"/>
      <c r="M6" s="337"/>
      <c r="N6" s="337"/>
    </row>
    <row r="7" spans="1:14">
      <c r="B7" s="95" t="s">
        <v>127</v>
      </c>
      <c r="C7" s="95"/>
      <c r="D7" s="95"/>
      <c r="E7" s="98">
        <v>7000</v>
      </c>
      <c r="F7" t="s">
        <v>125</v>
      </c>
      <c r="G7" s="95">
        <v>15</v>
      </c>
      <c r="I7" s="99">
        <f>SUM(E7*G7)</f>
        <v>105000</v>
      </c>
      <c r="K7" t="s">
        <v>156</v>
      </c>
    </row>
    <row r="8" spans="1:14">
      <c r="I8" s="97"/>
    </row>
    <row r="9" spans="1:14">
      <c r="I9" s="97"/>
    </row>
    <row r="10" spans="1:14">
      <c r="I10" s="97"/>
    </row>
    <row r="11" spans="1:14">
      <c r="I11" s="97"/>
    </row>
    <row r="12" spans="1:14">
      <c r="I12" s="97"/>
    </row>
    <row r="13" spans="1:14">
      <c r="B13" s="337" t="s">
        <v>128</v>
      </c>
      <c r="C13" s="337"/>
      <c r="D13" s="337"/>
      <c r="E13" s="337"/>
      <c r="F13" s="100"/>
      <c r="G13" s="100"/>
      <c r="H13" s="100"/>
      <c r="I13" s="103">
        <f>SUM(I7:I12)</f>
        <v>105000</v>
      </c>
      <c r="J13" s="100"/>
    </row>
    <row r="14" spans="1:14">
      <c r="I14" s="97"/>
    </row>
    <row r="15" spans="1:14">
      <c r="I15" s="97"/>
    </row>
    <row r="16" spans="1:14">
      <c r="I16" s="97"/>
    </row>
    <row r="17" spans="1:14">
      <c r="I17" s="97"/>
    </row>
    <row r="18" spans="1:14">
      <c r="A18" s="102" t="s">
        <v>131</v>
      </c>
      <c r="I18" s="97"/>
    </row>
    <row r="19" spans="1:14">
      <c r="B19" s="337" t="s">
        <v>123</v>
      </c>
      <c r="C19" s="337"/>
      <c r="D19" s="337"/>
      <c r="E19" s="101" t="s">
        <v>124</v>
      </c>
      <c r="F19" s="100"/>
      <c r="G19" s="100"/>
      <c r="H19" s="100"/>
      <c r="I19" s="102" t="s">
        <v>128</v>
      </c>
      <c r="J19" s="100"/>
      <c r="K19" s="337" t="s">
        <v>129</v>
      </c>
      <c r="L19" s="337"/>
      <c r="M19" s="337"/>
      <c r="N19" s="337"/>
    </row>
    <row r="20" spans="1:14">
      <c r="B20" s="107" t="s">
        <v>132</v>
      </c>
      <c r="C20" s="107"/>
      <c r="D20" s="107"/>
      <c r="E20" s="108">
        <v>0</v>
      </c>
      <c r="I20" s="108">
        <f>SUM(E20)</f>
        <v>0</v>
      </c>
    </row>
    <row r="21" spans="1:14">
      <c r="B21" s="107" t="s">
        <v>133</v>
      </c>
      <c r="C21" s="107"/>
      <c r="D21" s="107"/>
      <c r="E21" s="108">
        <v>0</v>
      </c>
      <c r="I21" s="108">
        <f t="shared" ref="I21:I29" si="0">SUM(E21)</f>
        <v>0</v>
      </c>
    </row>
    <row r="22" spans="1:14">
      <c r="B22" s="107" t="s">
        <v>134</v>
      </c>
      <c r="C22" s="107"/>
      <c r="D22" s="107"/>
      <c r="E22" s="108">
        <v>27500</v>
      </c>
      <c r="I22" s="108">
        <f t="shared" si="0"/>
        <v>27500</v>
      </c>
    </row>
    <row r="23" spans="1:14">
      <c r="B23" s="107" t="s">
        <v>135</v>
      </c>
      <c r="C23" s="107"/>
      <c r="D23" s="107"/>
      <c r="E23" s="108">
        <v>31440</v>
      </c>
      <c r="I23" s="108">
        <f t="shared" si="0"/>
        <v>31440</v>
      </c>
    </row>
    <row r="24" spans="1:14">
      <c r="B24" s="107" t="s">
        <v>136</v>
      </c>
      <c r="C24" s="107"/>
      <c r="D24" s="107"/>
      <c r="E24" s="108">
        <v>18400</v>
      </c>
      <c r="I24" s="108">
        <f t="shared" si="0"/>
        <v>18400</v>
      </c>
    </row>
    <row r="25" spans="1:14">
      <c r="B25" s="107" t="s">
        <v>137</v>
      </c>
      <c r="C25" s="107"/>
      <c r="D25" s="107"/>
      <c r="E25" s="108">
        <v>3586</v>
      </c>
      <c r="I25" s="108">
        <f t="shared" si="0"/>
        <v>3586</v>
      </c>
    </row>
    <row r="26" spans="1:14">
      <c r="B26" s="107"/>
      <c r="C26" s="107"/>
      <c r="D26" s="107"/>
      <c r="E26" s="108"/>
      <c r="I26" s="108">
        <f t="shared" si="0"/>
        <v>0</v>
      </c>
    </row>
    <row r="27" spans="1:14">
      <c r="B27" s="107"/>
      <c r="C27" s="107"/>
      <c r="D27" s="107"/>
      <c r="E27" s="108"/>
      <c r="I27" s="108">
        <f t="shared" si="0"/>
        <v>0</v>
      </c>
    </row>
    <row r="28" spans="1:14">
      <c r="B28" s="107"/>
      <c r="C28" s="107"/>
      <c r="D28" s="107"/>
      <c r="E28" s="108"/>
      <c r="I28" s="108">
        <f t="shared" si="0"/>
        <v>0</v>
      </c>
    </row>
    <row r="29" spans="1:14">
      <c r="B29" s="107"/>
      <c r="C29" s="107"/>
      <c r="D29" s="107"/>
      <c r="E29" s="108"/>
      <c r="I29" s="108">
        <f t="shared" si="0"/>
        <v>0</v>
      </c>
    </row>
    <row r="33" spans="2:9">
      <c r="C33" s="337" t="s">
        <v>128</v>
      </c>
      <c r="D33" s="337"/>
      <c r="E33" s="337"/>
      <c r="I33" s="104">
        <f>SUM(I20:I32)</f>
        <v>80926</v>
      </c>
    </row>
    <row r="37" spans="2:9">
      <c r="B37" s="334" t="s">
        <v>138</v>
      </c>
      <c r="C37" s="334"/>
      <c r="D37" s="334"/>
      <c r="E37" s="334"/>
      <c r="F37" s="105"/>
      <c r="G37" s="105"/>
      <c r="H37" s="105"/>
      <c r="I37" s="106">
        <f>SUM(I13-I33)</f>
        <v>24074</v>
      </c>
    </row>
  </sheetData>
  <mergeCells count="9">
    <mergeCell ref="C33:E33"/>
    <mergeCell ref="B37:E37"/>
    <mergeCell ref="A1:C1"/>
    <mergeCell ref="I2:L2"/>
    <mergeCell ref="B6:D6"/>
    <mergeCell ref="K6:N6"/>
    <mergeCell ref="B13:E13"/>
    <mergeCell ref="B19:D19"/>
    <mergeCell ref="K19:N19"/>
  </mergeCells>
  <phoneticPr fontId="1"/>
  <printOptions horizontalCentered="1"/>
  <pageMargins left="0.15748031496062992" right="0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収支決算書</vt:lpstr>
      <vt:lpstr>収支合計表</vt:lpstr>
      <vt:lpstr>⑥男女春季大会（監査用）</vt:lpstr>
      <vt:lpstr>⑨男女春季大会（監査用）</vt:lpstr>
      <vt:lpstr>⑥男女クラブカップ（監査用）</vt:lpstr>
      <vt:lpstr>⑨男女クラブカップ（監査用）</vt:lpstr>
      <vt:lpstr>⑥男女秋季大会（監査用）</vt:lpstr>
      <vt:lpstr>⑨男女秋季大会（監査用）</vt:lpstr>
      <vt:lpstr>Sheet3</vt:lpstr>
      <vt:lpstr>収支決算書!Print_Area</vt:lpstr>
      <vt:lpstr>収支合計表!Print_Area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清水共</dc:creator>
  <cp:lastModifiedBy>FJ-USER</cp:lastModifiedBy>
  <cp:lastPrinted>2018-02-25T05:58:05Z</cp:lastPrinted>
  <dcterms:created xsi:type="dcterms:W3CDTF">2004-01-10T09:18:11Z</dcterms:created>
  <dcterms:modified xsi:type="dcterms:W3CDTF">2018-02-25T06:02:46Z</dcterms:modified>
</cp:coreProperties>
</file>